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525" tabRatio="947" activeTab="0"/>
  </bookViews>
  <sheets>
    <sheet name="TABELLA UFFICIALE_NUOVI_PAR." sheetId="1" r:id="rId1"/>
    <sheet name="parametro_1" sheetId="2" r:id="rId2"/>
    <sheet name="parametro_2" sheetId="3" r:id="rId3"/>
    <sheet name="parametro_3" sheetId="4" r:id="rId4"/>
    <sheet name="parametro_4" sheetId="5" r:id="rId5"/>
    <sheet name="parametro_5" sheetId="6" r:id="rId6"/>
    <sheet name="parametro_6" sheetId="7" r:id="rId7"/>
    <sheet name="parametro_7" sheetId="8" r:id="rId8"/>
    <sheet name="parametro_8" sheetId="9" r:id="rId9"/>
    <sheet name="parametro_9" sheetId="10" r:id="rId10"/>
    <sheet name="parametro_10" sheetId="11" r:id="rId11"/>
  </sheets>
  <externalReferences>
    <externalReference r:id="rId14"/>
  </externalReferences>
  <definedNames>
    <definedName name="_xlnm.Print_Area" localSheetId="1">'parametro_1'!$A$1:$P$17</definedName>
    <definedName name="_xlnm.Print_Area" localSheetId="0">'TABELLA UFFICIALE_NUOVI_PAR.'!$A$1:$AK$65</definedName>
  </definedNames>
  <calcPr fullCalcOnLoad="1"/>
</workbook>
</file>

<file path=xl/sharedStrings.xml><?xml version="1.0" encoding="utf-8"?>
<sst xmlns="http://schemas.openxmlformats.org/spreadsheetml/2006/main" count="671" uniqueCount="167">
  <si>
    <t>competenza</t>
  </si>
  <si>
    <t>+</t>
  </si>
  <si>
    <t>-</t>
  </si>
  <si>
    <t>E</t>
  </si>
  <si>
    <t>limite di legge</t>
  </si>
  <si>
    <t>risultato</t>
  </si>
  <si>
    <t>U</t>
  </si>
  <si>
    <t>Impegni</t>
  </si>
  <si>
    <t>residui</t>
  </si>
  <si>
    <t>%</t>
  </si>
  <si>
    <t>&lt;</t>
  </si>
  <si>
    <t>CERTIFICAZIONE DEI PARAMETRI OBIETTIVI PER I COMUNI</t>
  </si>
  <si>
    <t>AI FINI DELL'ACCERTAMENTO DELLA CONDIZIONE DI ENTE STRUTTURALMENTE DEFICITARIO</t>
  </si>
  <si>
    <t>PER IL TRIENNIO 2001-2003</t>
  </si>
  <si>
    <t>CODICE ENTE</t>
  </si>
  <si>
    <t>COMUNE DI</t>
  </si>
  <si>
    <t>PROVINCIA DI</t>
  </si>
  <si>
    <t>Si</t>
  </si>
  <si>
    <t>Codice</t>
  </si>
  <si>
    <t>Parametri da considerare per l'individuazione delle condizioni strutturalmente deficitarie</t>
  </si>
  <si>
    <t>1)</t>
  </si>
  <si>
    <t>2)</t>
  </si>
  <si>
    <t>3)</t>
  </si>
  <si>
    <t>4)</t>
  </si>
  <si>
    <t>5)</t>
  </si>
  <si>
    <t>6)</t>
  </si>
  <si>
    <t>7)</t>
  </si>
  <si>
    <t>8)</t>
  </si>
  <si>
    <t>Si attesta che i parametri suindicati sono stati determinati in base alle risultanze amministrativo-contabili dell'ente.</t>
  </si>
  <si>
    <t>Bollo</t>
  </si>
  <si>
    <t>IL RESPONSABILE</t>
  </si>
  <si>
    <t>dell'ente</t>
  </si>
  <si>
    <t>DEL SERVIZIO FINANZIARIO</t>
  </si>
  <si>
    <t>Pagamenti</t>
  </si>
  <si>
    <t>al 5% rispetto alle entrate correnti (a tali fini al risultato contabile si aggiunge l'avanzo</t>
  </si>
  <si>
    <t>di amministrazione utilizzato per le spese di investimento);</t>
  </si>
  <si>
    <t>Valore negativo del risultato contabile di gestione superiore in termini di valore assoluto</t>
  </si>
  <si>
    <t xml:space="preserve">Volume dei residui attivi di nuova formazione  provenienti dalla gestione di competenza </t>
  </si>
  <si>
    <t>degli impegni della medesima spesa corrente;</t>
  </si>
  <si>
    <t>Volume complessivo delle spese di personale a vario titolo rapportato al volume complessivo</t>
  </si>
  <si>
    <t>Comuni oltre i 29.999 ab. (al netto dei contributi regionali nonché di altri enti pubblici</t>
  </si>
  <si>
    <t>Consistenza di debiti di finanziamento non assistiti da contribuzioni superiore al 150% rispetto</t>
  </si>
  <si>
    <t>alle entrate correnti per gli enti che presentano un risultato contabile di gestione positivo</t>
  </si>
  <si>
    <t>(fermo restando il rispetto del limite di indebitamento di cui all'art. 204 del Tuel);</t>
  </si>
  <si>
    <t xml:space="preserve">e superiore al 120% per gli enti che presentano un risultato contabile di gestione negativo </t>
  </si>
  <si>
    <t xml:space="preserve">Consistenza dei debiti fuori bilancio formatisi nel corso dell'esercizio superiore all'1% </t>
  </si>
  <si>
    <t xml:space="preserve">rispetto ai valori di accertamento delle entrate correnti (l'indice si considera negativo ove tale </t>
  </si>
  <si>
    <t>soglia venga superata in tutti gli ultimi tre anni);</t>
  </si>
  <si>
    <t>9)</t>
  </si>
  <si>
    <t xml:space="preserve">Eventuale esistenza al 31 dicembre di anticipazioni di tesoreria non rimborsate </t>
  </si>
  <si>
    <t>superiori al 5% rispetto alle entrate correnti;</t>
  </si>
  <si>
    <t>10)</t>
  </si>
  <si>
    <t xml:space="preserve">Ripiano squilibri in sede di provvedimento di salvaguardia di cui all'art. 193 del Tuel </t>
  </si>
  <si>
    <t>riferito allo stesso esercizio con misure di alienazione di beni patrimoniali e/o avanzo di</t>
  </si>
  <si>
    <t>amministrazione superiore al 5% dei valori della spesa corrente.</t>
  </si>
  <si>
    <t>a 5.000 ab., superiore al 39% per i Comuni da 5.000 a 29.999 ab. e superiore al 38% per i</t>
  </si>
  <si>
    <t xml:space="preserve">delle entrate correnti desumibili dai Tit. I, II e III superiore al 40% per i Comuni inferiori </t>
  </si>
  <si>
    <t>AA</t>
  </si>
  <si>
    <t>9-quater</t>
  </si>
  <si>
    <t>gestione</t>
  </si>
  <si>
    <t xml:space="preserve">quadro </t>
  </si>
  <si>
    <t>descrizione</t>
  </si>
  <si>
    <t>Quadro riassuntivo della gestione di competenza</t>
  </si>
  <si>
    <t>AA/Disav.</t>
  </si>
  <si>
    <t>9-ter</t>
  </si>
  <si>
    <t>AA utilizzato per spese di investimento</t>
  </si>
  <si>
    <t>Tit. I</t>
  </si>
  <si>
    <t>Accertamenti</t>
  </si>
  <si>
    <t>Entrate</t>
  </si>
  <si>
    <t>entrate tributarie</t>
  </si>
  <si>
    <t>Tit. II</t>
  </si>
  <si>
    <t>entrate per contributi e trasferimenti correnti</t>
  </si>
  <si>
    <t>Tit. III</t>
  </si>
  <si>
    <t>entrate extratributarie</t>
  </si>
  <si>
    <t>parziale</t>
  </si>
  <si>
    <t>totale</t>
  </si>
  <si>
    <t>nome quadro</t>
  </si>
  <si>
    <t>E/U</t>
  </si>
  <si>
    <t>Riscossioni</t>
  </si>
  <si>
    <r>
      <t>PARAMETRO 1</t>
    </r>
    <r>
      <rPr>
        <sz val="8"/>
        <rFont val="Verdana"/>
        <family val="2"/>
      </rPr>
      <t xml:space="preserve"> - VALORE NEGATIVO DEL RISULTATO CONTABILE DI GESTIONE </t>
    </r>
    <r>
      <rPr>
        <i/>
        <sz val="8"/>
        <rFont val="Verdana"/>
        <family val="2"/>
      </rPr>
      <t>SUPERIORE</t>
    </r>
    <r>
      <rPr>
        <sz val="8"/>
        <rFont val="Verdana"/>
        <family val="2"/>
      </rPr>
      <t xml:space="preserve"> IN TERMINI DI VALORE ASSOLUTO AL 5 PER CENTO RISPETTO ALLE ENTRATE CORRENTI (A TALI FINI AL RISULTATO CONTABILE SI AGGIUNGE L'AVANZO DI AMMINISTRAZIONE UTILIZZATO PER LE SPESE DI INVESTIMENTO)</t>
    </r>
  </si>
  <si>
    <t>A</t>
  </si>
  <si>
    <t>B</t>
  </si>
  <si>
    <t>colonna</t>
  </si>
  <si>
    <t>codice rigo</t>
  </si>
  <si>
    <t>certificato ministeriale rendiconto</t>
  </si>
  <si>
    <t>ENTRATE CORRENTI</t>
  </si>
  <si>
    <t>RISULTATO CONTABILE DI GESTIONE</t>
  </si>
  <si>
    <t>RESIDUI ATTIVI DI NUOVA FORMAZIONE</t>
  </si>
  <si>
    <t>RESIDUI ATTIVI DA RIPORTARE</t>
  </si>
  <si>
    <t>F</t>
  </si>
  <si>
    <t>residui attivi da riportare</t>
  </si>
  <si>
    <t>ENTRATE PROPRIE</t>
  </si>
  <si>
    <t>RESIDUI PASSIVI DI NUOVA FORMAZIONE</t>
  </si>
  <si>
    <t>SPESE CORRENTI</t>
  </si>
  <si>
    <t>Riepilogo generale delle spese</t>
  </si>
  <si>
    <t>spese correnti</t>
  </si>
  <si>
    <t xml:space="preserve">Pagamenti </t>
  </si>
  <si>
    <t>residui passivi da riportare</t>
  </si>
  <si>
    <r>
      <t>PARAMETRO 4</t>
    </r>
    <r>
      <rPr>
        <sz val="8"/>
        <rFont val="Verdana"/>
        <family val="2"/>
      </rPr>
      <t xml:space="preserve"> - VOLUME DEI RESIDUI PASSIVI COMPLESSIVI PROVENIENTI DAL TITOLO I </t>
    </r>
    <r>
      <rPr>
        <i/>
        <sz val="8"/>
        <rFont val="Verdana"/>
        <family val="2"/>
      </rPr>
      <t>SUPERIORE</t>
    </r>
    <r>
      <rPr>
        <sz val="8"/>
        <rFont val="Verdana"/>
        <family val="2"/>
      </rPr>
      <t xml:space="preserve"> AL 40 PER CENTO DEGLI IMPEGNI DELLA MEDESIMA SPESA CORRENTE</t>
    </r>
  </si>
  <si>
    <r>
      <t>PARAMETRO 5</t>
    </r>
    <r>
      <rPr>
        <sz val="8"/>
        <rFont val="Verdana"/>
        <family val="2"/>
      </rPr>
      <t xml:space="preserve"> - ESISTENZA DI PROCEDIMENTI DI ESECUZIONE FORZATA </t>
    </r>
    <r>
      <rPr>
        <i/>
        <sz val="8"/>
        <rFont val="Verdana"/>
        <family val="2"/>
      </rPr>
      <t>SUPERIORE</t>
    </r>
    <r>
      <rPr>
        <sz val="8"/>
        <rFont val="Verdana"/>
        <family val="2"/>
      </rPr>
      <t xml:space="preserve"> ALLO 0,5 PER CENTO DELLE SPESE CORRENTI</t>
    </r>
  </si>
  <si>
    <t>10-bis</t>
  </si>
  <si>
    <t>Esecuzione forzata</t>
  </si>
  <si>
    <t>procedimenti di esecuzione forzata</t>
  </si>
  <si>
    <t>PROCEDIMENTI DI ESECUZIONE FORZATA</t>
  </si>
  <si>
    <r>
      <t>PARAMETRO 6</t>
    </r>
    <r>
      <rPr>
        <sz val="8"/>
        <rFont val="Verdana"/>
        <family val="2"/>
      </rPr>
      <t xml:space="preserve"> - VOLUME COMPLESSIVO DELLE SPESE DI PERSONALE A VARIO TITOLO RAPPORTATO AL VOLUME COMPLESSIVO DELLE ENTRATE CORRENTI DESUMIBILI DAI TITOLI I, II E III SUPERIORE AL 40 PER CENTO PER I COMUNI INFERIORI A 5.000 ABITANTI, SUPERIORE AL 39 PER CENTO PER I COMUNI DA 5.000 A 29.999 ABITANTI E </t>
    </r>
    <r>
      <rPr>
        <i/>
        <sz val="8"/>
        <rFont val="Verdana"/>
        <family val="2"/>
      </rPr>
      <t>SUPERIORE</t>
    </r>
    <r>
      <rPr>
        <sz val="8"/>
        <rFont val="Verdana"/>
        <family val="2"/>
      </rPr>
      <t xml:space="preserve"> AL 38 PER CENTO PER I COMUNI OLTRE I 29.999 ABITANTI (al netto dei contributi regionali nonchè di altri enti pubblici finalizzati a finanziare spese di personale)</t>
    </r>
  </si>
  <si>
    <t>SPESE DI PERSONALE</t>
  </si>
  <si>
    <t>vedi nota*</t>
  </si>
  <si>
    <t>CONSISTENZA DEI DEBITI DI FINANZIAMENTO</t>
  </si>
  <si>
    <t>8-bis</t>
  </si>
  <si>
    <t>Debiti di finanziamento e contribuzione da enti delle amm.ni pubbl.</t>
  </si>
  <si>
    <t>C</t>
  </si>
  <si>
    <t>DEBITI FUORI BILANCIO</t>
  </si>
  <si>
    <t>Dati relativi ai debiti fuori bilancio</t>
  </si>
  <si>
    <t>totale importi riconosciuti e finanziati nell'esercizio</t>
  </si>
  <si>
    <r>
      <t>PARAMETRO 8</t>
    </r>
    <r>
      <rPr>
        <sz val="8"/>
        <rFont val="Verdana"/>
        <family val="2"/>
      </rPr>
      <t xml:space="preserve"> - CONSISTENZA DEI DEBITI FUORI BILANCIO FORMATISI NEL CORSO DELL'ESERCIZIO SUPERIORE ALL'1 PER CENTO RISPETTO AI VALORI DI ACCERTAMENTO DELLE ENTRATE CORRENTI </t>
    </r>
    <r>
      <rPr>
        <b/>
        <sz val="8"/>
        <rFont val="Verdana"/>
        <family val="2"/>
      </rPr>
      <t>(L'INDICE SI CONSIDERA NEGATIVO OVE TALE SOGLIA VENGA SUPERATA IN TUTTI GLI ULTIMI TRE ANNI)</t>
    </r>
  </si>
  <si>
    <t>ANTICIPAZIONI DI TESORERIA</t>
  </si>
  <si>
    <t>Rimborso anticipazioni di cassa</t>
  </si>
  <si>
    <r>
      <t>PARAMETRO 9</t>
    </r>
    <r>
      <rPr>
        <sz val="8"/>
        <rFont val="Verdana"/>
        <family val="2"/>
      </rPr>
      <t xml:space="preserve"> - EVENTUALE ESISTENZA AL 31 DICEMBRE DI ANTICIPAZIONI DI TESORERIA NON RIMBORSATE </t>
    </r>
    <r>
      <rPr>
        <i/>
        <sz val="8"/>
        <rFont val="Verdana"/>
        <family val="2"/>
      </rPr>
      <t>SUPERIORI</t>
    </r>
    <r>
      <rPr>
        <sz val="8"/>
        <rFont val="Verdana"/>
        <family val="2"/>
      </rPr>
      <t xml:space="preserve"> AL 5 PER CENTO RISPETTO ALLE ENTRATE CORRENTI</t>
    </r>
  </si>
  <si>
    <t xml:space="preserve">ENTRATE CORRENTI </t>
  </si>
  <si>
    <t>Utilizzo Avanzo di Amm.ne esercizio…….. (anno precedente)</t>
  </si>
  <si>
    <t>Gestione residui attivi e totale residui attivi di fine gestione</t>
  </si>
  <si>
    <t>Gestione dei residui passivi e totale residui di fine gestione</t>
  </si>
  <si>
    <t>Volume dei residui passivi complessivi provenienti dal Tit. I superiore al 40%</t>
  </si>
  <si>
    <t>Esistenza di procedimenti di esecuzione forzata superiore allo 0,5% delle spese correnti;</t>
  </si>
  <si>
    <t>avanzo/disavanzo gestione competenza (in valore assoluto)</t>
  </si>
  <si>
    <t>consistenza finale (finanziamenti non assistiti da contributi statali, reg. o altri enti delle amm.ni pubbl.)</t>
  </si>
  <si>
    <t>12-bis</t>
  </si>
  <si>
    <t>Ripiano equilibri di bilancio provvedimenti adottati in sede di salvaguardia</t>
  </si>
  <si>
    <t>avanzo di amm.ne destinato alla salvaguardia</t>
  </si>
  <si>
    <r>
      <t>PARAMETRO 10</t>
    </r>
    <r>
      <rPr>
        <sz val="8"/>
        <rFont val="Verdana"/>
        <family val="2"/>
      </rPr>
      <t xml:space="preserve"> - RIPIANO SQUILIBRI</t>
    </r>
    <r>
      <rPr>
        <vertAlign val="superscript"/>
        <sz val="8"/>
        <rFont val="Verdana"/>
        <family val="2"/>
      </rPr>
      <t>1</t>
    </r>
    <r>
      <rPr>
        <sz val="8"/>
        <rFont val="Verdana"/>
        <family val="2"/>
      </rPr>
      <t xml:space="preserve"> IN SEDE DI PROVVEDIMENTO DI SALVAGUARDIA DI CUI ALL'ART. 193 TUEL RIFERITO ALLO STESSO ESERCIZIO</t>
    </r>
    <r>
      <rPr>
        <vertAlign val="superscript"/>
        <sz val="8"/>
        <rFont val="Verdana"/>
        <family val="2"/>
      </rPr>
      <t>2</t>
    </r>
    <r>
      <rPr>
        <sz val="8"/>
        <rFont val="Verdana"/>
        <family val="2"/>
      </rPr>
      <t xml:space="preserve"> CON MISURE DI ALIENAZIONE DI BENI PATRIMONIALI E/O AVANZO DI AMMINISTRAZIONE</t>
    </r>
    <r>
      <rPr>
        <vertAlign val="superscript"/>
        <sz val="8"/>
        <rFont val="Verdana"/>
        <family val="2"/>
      </rPr>
      <t>3</t>
    </r>
    <r>
      <rPr>
        <sz val="8"/>
        <rFont val="Verdana"/>
        <family val="2"/>
      </rPr>
      <t xml:space="preserve"> </t>
    </r>
    <r>
      <rPr>
        <i/>
        <sz val="8"/>
        <rFont val="Verdana"/>
        <family val="2"/>
      </rPr>
      <t xml:space="preserve">SUPERIORE </t>
    </r>
    <r>
      <rPr>
        <sz val="8"/>
        <rFont val="Verdana"/>
        <family val="2"/>
      </rPr>
      <t>AL 5% DEI VALORI DELLA SPESA CORRENTE</t>
    </r>
  </si>
  <si>
    <t>AVANZO DI AMMINISTRAZIONE DELL'ESERCIZIO PRECEDENTE DESTINATO ALLA SALVAGUARDIA</t>
  </si>
  <si>
    <r>
      <t>1</t>
    </r>
    <r>
      <rPr>
        <sz val="8"/>
        <rFont val="Verdana"/>
        <family val="2"/>
      </rPr>
      <t xml:space="preserve"> = nello squilibrio va considerato anche il disavanzo di amministrazione derivante dal rendiconto dell'esercizio precedente.</t>
    </r>
  </si>
  <si>
    <r>
      <t>2</t>
    </r>
    <r>
      <rPr>
        <sz val="8"/>
        <rFont val="Verdana"/>
        <family val="2"/>
      </rPr>
      <t xml:space="preserve"> = se l'ente ha effettuato nel corso dell'anno più di unprovvedimento di salvaguardia degli equilibri di bilancio, vanno sommati gli importi di tutte le manovre di riequilibrio. In ogni caso, le componenti che costituiscono squilibrio sono quelle descritte all'articolo 193 del Tuel.</t>
    </r>
  </si>
  <si>
    <r>
      <t>3</t>
    </r>
    <r>
      <rPr>
        <sz val="8"/>
        <rFont val="Verdana"/>
        <family val="2"/>
      </rPr>
      <t xml:space="preserve"> = L'impoto del codice dell'avanzo di amministrazione utilizzato deve corrispondere all'importo del codice 9085 del quadro 9-ter.</t>
    </r>
  </si>
  <si>
    <t>alienazione beni patrimoniali</t>
  </si>
  <si>
    <t>3</t>
  </si>
  <si>
    <r>
      <t>PARAMETRO 7</t>
    </r>
    <r>
      <rPr>
        <sz val="8"/>
        <rFont val="Verdana"/>
        <family val="2"/>
      </rPr>
      <t xml:space="preserve"> - CONSISTENZA DEI DEBITI DI FINANZIAMENTO NON ASSISTITI DA CONTRIBUZIONI </t>
    </r>
    <r>
      <rPr>
        <i/>
        <sz val="8"/>
        <rFont val="Verdana"/>
        <family val="2"/>
      </rPr>
      <t>SUPERIORE</t>
    </r>
    <r>
      <rPr>
        <sz val="8"/>
        <rFont val="Verdana"/>
        <family val="2"/>
      </rPr>
      <t xml:space="preserve"> AL 150 PER CENTO RISPETTO ALLE ENTRATE CORRENTI PER GLI ENTI CHE PRESENTANO UN RISULTATO CONTABILE DI GESTIONE POSITIVO E SUPERIORE AL 120 PER CENTO PER GLI ENTI CHE PRESENTANO UN RISULTATO CONTABILE DI GESTIONE NEGATIVO (fermo restando il rispetto del limite di indebitamento di cui all'art. 204 del Tuel)</t>
    </r>
  </si>
  <si>
    <r>
      <t>ENTRATE CORRENTI DEL REND. DELL'ANNO DI RIFERIMENTO</t>
    </r>
    <r>
      <rPr>
        <b/>
        <sz val="8"/>
        <color indexed="10"/>
        <rFont val="Verdana"/>
        <family val="2"/>
      </rPr>
      <t xml:space="preserve"> </t>
    </r>
  </si>
  <si>
    <r>
      <t>PARAMETRO 2</t>
    </r>
    <r>
      <rPr>
        <sz val="8"/>
        <rFont val="Verdana"/>
        <family val="2"/>
      </rPr>
      <t xml:space="preserve"> - VOLUME DEI RESIDUI ATTIVI DI NUOVA FORMAZIONE PROVENIENTI DALLA GESTIONE DI COMPETENZA E RELATIVE AI TITOLI I E III, CON ESCLUSIONE DELL RISORSE DEL F.S.R. O F.S., </t>
    </r>
    <r>
      <rPr>
        <i/>
        <sz val="8"/>
        <rFont val="Verdana"/>
        <family val="2"/>
      </rPr>
      <t>SUPERIORI</t>
    </r>
    <r>
      <rPr>
        <sz val="8"/>
        <rFont val="Verdana"/>
        <family val="2"/>
      </rPr>
      <t xml:space="preserve"> AL 42 PER CENTO DEI VALORI DI ACCERTAMENTO DELLE ENTRATE DEI MEDESIMI TITOLI I E III ESCLUSI I VALORI DELLE PREDETTE RISORSE</t>
    </r>
  </si>
  <si>
    <r>
      <t>PARAMETRO 3</t>
    </r>
    <r>
      <rPr>
        <sz val="8"/>
        <rFont val="Verdana"/>
        <family val="2"/>
      </rPr>
      <t xml:space="preserve"> - AMMONTARE DEI RESIDUI ATTIVI DI CUI AL TITOLO I E AL TITOLO III </t>
    </r>
    <r>
      <rPr>
        <i/>
        <sz val="8"/>
        <rFont val="Verdana"/>
        <family val="2"/>
      </rPr>
      <t>SUPERIORE</t>
    </r>
    <r>
      <rPr>
        <sz val="8"/>
        <rFont val="Verdana"/>
        <family val="2"/>
      </rPr>
      <t xml:space="preserve"> AL 65 PER CENTO (PROVENTI DALLA GESTIONE DEI RESIDUI ATTIVI) AD ESCLUSIONE EVENTUALI RESIDUI F.S.R O F.S. RAPPORTATA AGLI ACCERTAMENTI DELLA GESTIONE DI COMPETENZA DELLE ENTRARE DEI MEDESIMI TITOLI I E III</t>
    </r>
  </si>
  <si>
    <t>Delibera n.      Del …….</t>
  </si>
  <si>
    <t>solidarietà, superiori al 42 per cento rispetto ai valori di accertamento delle entrate dei medesimi Tit. I e III</t>
  </si>
  <si>
    <t>esclusi gli accertamenti delle risorse a titolo di fondo sperimentale di riequilibrio o di fondo di solidarietà</t>
  </si>
  <si>
    <t xml:space="preserve">e relative ai Tit. I e III, con l'esclussione delle risorse a titolo di fondo sperimentale di riequilibrio o fondo di </t>
  </si>
  <si>
    <t xml:space="preserve">Ammontare dei residui attivi (provenienti dalla gestione residui) di cui al Tit. I e III, ad esclusione eventuali residui  </t>
  </si>
  <si>
    <t xml:space="preserve">a titolo di fondo sperimentale di riequilibrio o fondo di solidarietà, superiore al 65 per cento, rapportata agli accertamenti </t>
  </si>
  <si>
    <t xml:space="preserve">della gestione competenza delle entrate dei medesimi titoli I e III, ad esclusione accertamenti a titolo di fondo sperimentale </t>
  </si>
  <si>
    <t>di riequilibrio o fondo di solidarietà</t>
  </si>
  <si>
    <t>finalizzati a finanziare spese di personale, il valore dei contributi va detratto sia al numeratore che al denominatore);</t>
  </si>
  <si>
    <t>……………….. li, …………………………..</t>
  </si>
  <si>
    <t>fondo sperimentale di riequilibrio o F.S.</t>
  </si>
  <si>
    <t>Residui attivi</t>
  </si>
  <si>
    <t>F.S.R. O F.S.</t>
  </si>
  <si>
    <t xml:space="preserve">N.B.: Il parametro si considera negativo ove la soglia venga superata in tutti gli ultimi tre anni, nel senso che essa deve essere superiore all'1% dei valori di accertamento delle </t>
  </si>
  <si>
    <t>entrate correnti nell'anno di riferimento del rendiconto e nei due anni precedenti</t>
  </si>
  <si>
    <t>Il valore dei contributi regionali e di altri enti pubblici finalizzati a spese del personale deve essere detratto sia dal numeratore che  dal denominatore del parametro</t>
  </si>
  <si>
    <t xml:space="preserve">Contributi regionali o altri Enti Pubbl. </t>
  </si>
  <si>
    <t>* Il parametro della spesa di personale fa riferimento, per quanto attiene alla fattispecie che costituiscono spesa di personale, alla disciplina del D.P.C.M. in corso di definizione e secondo le statuizioni di cui all'art. 76, comma 6 del D.L. n. 112/2008 convertito nella L. 133/2008: ove il DPCM tardasse ad essere approvato o venisse differito nell'efficacia ovvero avesse durata limitata ad alcuni anni, la spesa di personale è individuata - in assenza di efficacia del cennato DPCM - con riferimento alle seguenti fattispecie: SI FA RIFERIMENTO PER TUTTI I COMUNI ALLE FATTISPECIE DI SPESA DI PERSONALE GIA' INDIVIDUATE DALLA CIRCOLARE N. 9 DEL 2006 DEL MINISTERO DELL'ECONOMIA E DELLE FINANZE ED ALLA LUCE DI QUANTO SUCCESSIVAMENTE PREVISTO DALL'ART. 76, COMMA 1, DEL D.L. 112/2008. Tale valore è calcolato al netto dei contributi regionali nonchè di altri enti pubblici finalizzati a finanziare spese di personale.</t>
  </si>
  <si>
    <t>Non possono essere escluse spese che gravano sul bilancio dell'ente come le spese per aumenti contrattuali  e le spese per personale categorie protette. Possono invece essere escluse dal calcolo le spese per le quali è previsto il rimborso, come quelle del personale comandato o per il lavoro straordinario elettorale rimborsato dal Ministero dell'Interno (Circolare n. 59 del 06.10.2010 Prefettura di Vicenza)</t>
  </si>
  <si>
    <t>NO</t>
  </si>
  <si>
    <t>Approvazione rendiconto dell'esercizio 2017</t>
  </si>
  <si>
    <t>SACROFANO</t>
  </si>
  <si>
    <t>ROMA</t>
  </si>
  <si>
    <t>Dott. Francesco Di Frnanco</t>
  </si>
  <si>
    <t>SI</t>
  </si>
  <si>
    <r>
      <t xml:space="preserve">ENTRATE CORRENTI DEL RENDICONTO DELL'ANNO PRECEDENTE </t>
    </r>
    <r>
      <rPr>
        <b/>
        <sz val="8"/>
        <color indexed="10"/>
        <rFont val="Verdana"/>
        <family val="2"/>
      </rPr>
      <t>(2016)</t>
    </r>
  </si>
  <si>
    <r>
      <t xml:space="preserve">ENTRATE CORRENTI DEL RENDICONTO DI DUE ANNI PRECEDENTI </t>
    </r>
    <r>
      <rPr>
        <b/>
        <sz val="8"/>
        <color indexed="10"/>
        <rFont val="Verdana"/>
        <family val="2"/>
      </rPr>
      <t>(2015)</t>
    </r>
  </si>
</sst>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quot;\ #,##0;\-&quot;L.&quot;\ #,##0"/>
    <numFmt numFmtId="165" formatCode="&quot;L.&quot;\ #,##0;[Red]\-&quot;L.&quot;\ #,##0"/>
    <numFmt numFmtId="166" formatCode="&quot;L.&quot;\ #,##0.00;\-&quot;L.&quot;\ #,##0.00"/>
    <numFmt numFmtId="167" formatCode="&quot;L.&quot;\ #,##0.00;[Red]\-&quot;L.&quot;\ #,##0.00"/>
    <numFmt numFmtId="168" formatCode="_-&quot;L.&quot;\ * #,##0_-;\-&quot;L.&quot;\ * #,##0_-;_-&quot;L.&quot;\ * &quot;-&quot;_-;_-@_-"/>
    <numFmt numFmtId="169" formatCode="_-&quot;L.&quot;\ * #,##0.00_-;\-&quot;L.&quot;\ * #,##0.00_-;_-&quot;L.&quot;\ * &quot;-&quot;??_-;_-@_-"/>
    <numFmt numFmtId="170" formatCode="#,##0&quot;L.&quot;_);\(#,##0&quot;L.&quot;\)"/>
    <numFmt numFmtId="171" formatCode="#,##0&quot;L.&quot;_);[Red]\(#,##0&quot;L.&quot;\)"/>
    <numFmt numFmtId="172" formatCode="#,##0.00&quot;L.&quot;_);\(#,##0.00&quot;L.&quot;\)"/>
    <numFmt numFmtId="173" formatCode="#,##0.00&quot;L.&quot;_);[Red]\(#,##0.00&quot;L.&quot;\)"/>
    <numFmt numFmtId="174" formatCode="_ * #,##0_)&quot;L.&quot;_ ;_ * \(#,##0\)&quot;L.&quot;_ ;_ * &quot;-&quot;_)&quot;L.&quot;_ ;_ @_ "/>
    <numFmt numFmtId="175" formatCode="_ * #,##0_)_L_._ ;_ * \(#,##0\)_L_._ ;_ * &quot;-&quot;_)_L_._ ;_ @_ "/>
    <numFmt numFmtId="176" formatCode="_ * #,##0.00_)&quot;L.&quot;_ ;_ * \(#,##0.00\)&quot;L.&quot;_ ;_ * &quot;-&quot;??_)&quot;L.&quot;_ ;_ @_ "/>
    <numFmt numFmtId="177" formatCode="_ * #,##0.00_)_L_._ ;_ * \(#,##0.00\)_L_._ ;_ * &quot;-&quot;??_)_L_._ ;_ @_ "/>
    <numFmt numFmtId="178" formatCode="d\ mmmm\ yyyy"/>
    <numFmt numFmtId="179" formatCode="0.0%"/>
  </numFmts>
  <fonts count="64">
    <font>
      <sz val="10"/>
      <name val="Arial"/>
      <family val="0"/>
    </font>
    <font>
      <sz val="8"/>
      <name val="Arial"/>
      <family val="2"/>
    </font>
    <font>
      <sz val="8"/>
      <color indexed="12"/>
      <name val="Times New Roman"/>
      <family val="1"/>
    </font>
    <font>
      <sz val="10"/>
      <name val="Verdana"/>
      <family val="2"/>
    </font>
    <font>
      <b/>
      <sz val="10"/>
      <name val="Verdana"/>
      <family val="2"/>
    </font>
    <font>
      <sz val="8"/>
      <name val="Verdana"/>
      <family val="2"/>
    </font>
    <font>
      <b/>
      <i/>
      <sz val="10"/>
      <name val="Verdana"/>
      <family val="2"/>
    </font>
    <font>
      <b/>
      <u val="single"/>
      <sz val="8"/>
      <name val="Verdana"/>
      <family val="2"/>
    </font>
    <font>
      <sz val="8"/>
      <color indexed="10"/>
      <name val="Verdana"/>
      <family val="2"/>
    </font>
    <font>
      <sz val="8"/>
      <name val="Times New Roman"/>
      <family val="1"/>
    </font>
    <font>
      <b/>
      <sz val="12"/>
      <name val="Times New Roman"/>
      <family val="1"/>
    </font>
    <font>
      <b/>
      <sz val="14"/>
      <name val="Times New Roman"/>
      <family val="1"/>
    </font>
    <font>
      <b/>
      <sz val="10"/>
      <name val="Times New Roman"/>
      <family val="1"/>
    </font>
    <font>
      <sz val="6"/>
      <name val="Times New Roman"/>
      <family val="1"/>
    </font>
    <font>
      <b/>
      <u val="single"/>
      <sz val="8"/>
      <color indexed="12"/>
      <name val="Times New Roman"/>
      <family val="1"/>
    </font>
    <font>
      <b/>
      <sz val="8"/>
      <color indexed="9"/>
      <name val="Times New Roman"/>
      <family val="1"/>
    </font>
    <font>
      <sz val="8"/>
      <color indexed="10"/>
      <name val="Times New Roman"/>
      <family val="1"/>
    </font>
    <font>
      <sz val="10"/>
      <name val="Times New Roman"/>
      <family val="1"/>
    </font>
    <font>
      <sz val="12"/>
      <name val="Times New Roman"/>
      <family val="1"/>
    </font>
    <font>
      <sz val="6"/>
      <name val="Arial"/>
      <family val="2"/>
    </font>
    <font>
      <b/>
      <sz val="10"/>
      <color indexed="9"/>
      <name val="Times New Roman"/>
      <family val="1"/>
    </font>
    <font>
      <b/>
      <sz val="8"/>
      <name val="Verdana"/>
      <family val="2"/>
    </font>
    <font>
      <sz val="10"/>
      <color indexed="10"/>
      <name val="Verdana"/>
      <family val="2"/>
    </font>
    <font>
      <u val="single"/>
      <sz val="10"/>
      <color indexed="12"/>
      <name val="Arial"/>
      <family val="2"/>
    </font>
    <font>
      <u val="single"/>
      <sz val="10"/>
      <color indexed="36"/>
      <name val="Arial"/>
      <family val="2"/>
    </font>
    <font>
      <i/>
      <sz val="8"/>
      <name val="Verdana"/>
      <family val="2"/>
    </font>
    <font>
      <b/>
      <u val="double"/>
      <sz val="8"/>
      <name val="Times New Roman"/>
      <family val="1"/>
    </font>
    <font>
      <vertAlign val="superscript"/>
      <sz val="8"/>
      <name val="Verdana"/>
      <family val="2"/>
    </font>
    <font>
      <b/>
      <sz val="8"/>
      <color indexed="10"/>
      <name val="Verdana"/>
      <family val="2"/>
    </font>
    <font>
      <u val="single"/>
      <sz val="10"/>
      <name val="Verdana"/>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13"/>
        <bgColor indexed="64"/>
      </patternFill>
    </fill>
    <fill>
      <patternFill patternType="solid">
        <fgColor indexed="15"/>
        <bgColor indexed="64"/>
      </patternFill>
    </fill>
    <fill>
      <patternFill patternType="solid">
        <fgColor indexed="41"/>
        <bgColor indexed="64"/>
      </patternFill>
    </fill>
    <fill>
      <patternFill patternType="solid">
        <fgColor indexed="22"/>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hair"/>
      <right style="hair"/>
      <top style="hair"/>
      <bottom style="hair"/>
    </border>
    <border>
      <left style="hair"/>
      <right style="hair"/>
      <top>
        <color indexed="63"/>
      </top>
      <bottom>
        <color indexed="63"/>
      </bottom>
    </border>
    <border>
      <left style="hair"/>
      <right style="hair"/>
      <top style="hair"/>
      <bottom>
        <color indexed="63"/>
      </bottom>
    </border>
    <border>
      <left style="hair"/>
      <right style="hair"/>
      <top>
        <color indexed="63"/>
      </top>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0"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9" fillId="19" borderId="1" applyNumberFormat="0" applyAlignment="0" applyProtection="0"/>
    <xf numFmtId="0" fontId="50" fillId="0" borderId="2" applyNumberFormat="0" applyFill="0" applyAlignment="0" applyProtection="0"/>
    <xf numFmtId="0" fontId="51" fillId="20" borderId="3" applyNumberForma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52" fillId="2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3" fillId="28" borderId="0" applyNumberFormat="0" applyBorder="0" applyAlignment="0" applyProtection="0"/>
    <xf numFmtId="0" fontId="0" fillId="29" borderId="4" applyNumberFormat="0" applyFont="0" applyAlignment="0" applyProtection="0"/>
    <xf numFmtId="0" fontId="54" fillId="19" borderId="5"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6" applyNumberFormat="0" applyFill="0" applyAlignment="0" applyProtection="0"/>
    <xf numFmtId="0" fontId="59" fillId="0" borderId="7" applyNumberFormat="0" applyFill="0" applyAlignment="0" applyProtection="0"/>
    <xf numFmtId="0" fontId="60" fillId="0" borderId="8" applyNumberFormat="0" applyFill="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30" borderId="0" applyNumberFormat="0" applyBorder="0" applyAlignment="0" applyProtection="0"/>
    <xf numFmtId="0" fontId="63" fillId="31"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94">
    <xf numFmtId="0" fontId="0" fillId="0" borderId="0" xfId="0" applyAlignment="1">
      <alignment/>
    </xf>
    <xf numFmtId="4" fontId="2" fillId="0" borderId="0" xfId="0" applyNumberFormat="1" applyFont="1" applyAlignment="1">
      <alignment/>
    </xf>
    <xf numFmtId="4" fontId="2" fillId="0" borderId="0" xfId="0" applyNumberFormat="1" applyFont="1" applyAlignment="1">
      <alignment/>
    </xf>
    <xf numFmtId="0" fontId="3" fillId="0" borderId="0" xfId="0" applyFont="1" applyAlignment="1">
      <alignment/>
    </xf>
    <xf numFmtId="0" fontId="3" fillId="0" borderId="0" xfId="0" applyFont="1" applyAlignment="1">
      <alignment horizontal="center"/>
    </xf>
    <xf numFmtId="0" fontId="4" fillId="0" borderId="0" xfId="0" applyFont="1" applyAlignment="1">
      <alignment/>
    </xf>
    <xf numFmtId="4" fontId="3" fillId="0" borderId="0" xfId="0" applyNumberFormat="1" applyFont="1" applyAlignment="1">
      <alignment/>
    </xf>
    <xf numFmtId="4" fontId="3" fillId="0" borderId="0" xfId="0" applyNumberFormat="1" applyFont="1" applyAlignment="1">
      <alignment vertical="top"/>
    </xf>
    <xf numFmtId="4" fontId="4" fillId="0" borderId="0" xfId="0" applyNumberFormat="1" applyFont="1" applyAlignment="1">
      <alignment/>
    </xf>
    <xf numFmtId="0" fontId="5" fillId="0" borderId="0" xfId="0" applyFont="1" applyAlignment="1">
      <alignment/>
    </xf>
    <xf numFmtId="4" fontId="3" fillId="0" borderId="10" xfId="0" applyNumberFormat="1" applyFont="1" applyBorder="1" applyAlignment="1">
      <alignment vertical="top"/>
    </xf>
    <xf numFmtId="0" fontId="6" fillId="0" borderId="0" xfId="0" applyFont="1" applyAlignment="1">
      <alignment/>
    </xf>
    <xf numFmtId="0" fontId="6" fillId="0" borderId="0" xfId="0" applyFont="1" applyAlignment="1">
      <alignment horizontal="center"/>
    </xf>
    <xf numFmtId="2" fontId="4" fillId="32" borderId="11" xfId="0" applyNumberFormat="1" applyFont="1" applyFill="1" applyBorder="1" applyAlignment="1">
      <alignment horizontal="center"/>
    </xf>
    <xf numFmtId="0" fontId="4" fillId="10" borderId="11" xfId="0" applyFont="1" applyFill="1" applyBorder="1" applyAlignment="1">
      <alignment horizontal="center"/>
    </xf>
    <xf numFmtId="4" fontId="3" fillId="0" borderId="10" xfId="0" applyNumberFormat="1" applyFont="1" applyBorder="1" applyAlignment="1">
      <alignment/>
    </xf>
    <xf numFmtId="4" fontId="3" fillId="0" borderId="0" xfId="0" applyNumberFormat="1" applyFont="1" applyBorder="1" applyAlignment="1">
      <alignment vertical="top"/>
    </xf>
    <xf numFmtId="0" fontId="3" fillId="0" borderId="0" xfId="0" applyFont="1" applyAlignment="1">
      <alignment horizontal="right"/>
    </xf>
    <xf numFmtId="0" fontId="4" fillId="0" borderId="0" xfId="0" applyFont="1" applyAlignment="1">
      <alignment horizontal="right"/>
    </xf>
    <xf numFmtId="0" fontId="6" fillId="0" borderId="0" xfId="0" applyFont="1" applyAlignment="1">
      <alignment horizontal="right"/>
    </xf>
    <xf numFmtId="4" fontId="3" fillId="0" borderId="0" xfId="0" applyNumberFormat="1" applyFont="1" applyBorder="1" applyAlignment="1">
      <alignment/>
    </xf>
    <xf numFmtId="0" fontId="9" fillId="0" borderId="0" xfId="0" applyFont="1" applyAlignment="1">
      <alignment/>
    </xf>
    <xf numFmtId="0" fontId="10" fillId="0" borderId="0" xfId="0" applyFont="1" applyAlignment="1">
      <alignment horizontal="centerContinuous" vertical="top"/>
    </xf>
    <xf numFmtId="0" fontId="11" fillId="0" borderId="0" xfId="0" applyFont="1" applyAlignment="1">
      <alignment horizontal="centerContinuous"/>
    </xf>
    <xf numFmtId="4" fontId="11" fillId="0" borderId="0" xfId="0" applyNumberFormat="1" applyFont="1" applyAlignment="1">
      <alignment horizontal="centerContinuous"/>
    </xf>
    <xf numFmtId="0" fontId="11" fillId="0" borderId="0" xfId="0" applyFont="1" applyBorder="1" applyAlignment="1">
      <alignment horizontal="centerContinuous"/>
    </xf>
    <xf numFmtId="0" fontId="9" fillId="0" borderId="0" xfId="0" applyFont="1" applyAlignment="1">
      <alignment horizontal="right"/>
    </xf>
    <xf numFmtId="4" fontId="9" fillId="0" borderId="0" xfId="0" applyNumberFormat="1" applyFont="1" applyAlignment="1">
      <alignment/>
    </xf>
    <xf numFmtId="0" fontId="12" fillId="0" borderId="0" xfId="0" applyFont="1" applyAlignment="1">
      <alignment horizontal="centerContinuous"/>
    </xf>
    <xf numFmtId="0" fontId="9" fillId="0" borderId="0" xfId="0" applyFont="1" applyAlignment="1">
      <alignment horizontal="centerContinuous"/>
    </xf>
    <xf numFmtId="0" fontId="9" fillId="0" borderId="0" xfId="0" applyFont="1" applyBorder="1" applyAlignment="1">
      <alignment horizontal="centerContinuous"/>
    </xf>
    <xf numFmtId="4" fontId="9" fillId="0" borderId="0" xfId="0" applyNumberFormat="1" applyFont="1" applyBorder="1" applyAlignment="1">
      <alignment horizontal="centerContinuous"/>
    </xf>
    <xf numFmtId="0" fontId="9" fillId="0" borderId="10" xfId="0" applyFont="1" applyBorder="1" applyAlignment="1">
      <alignment horizontal="centerContinuous"/>
    </xf>
    <xf numFmtId="0" fontId="13" fillId="0" borderId="10" xfId="0" applyFont="1" applyBorder="1" applyAlignment="1">
      <alignment horizontal="centerContinuous" vertical="center" wrapText="1"/>
    </xf>
    <xf numFmtId="0" fontId="9" fillId="0" borderId="10" xfId="0" applyFont="1" applyBorder="1" applyAlignment="1">
      <alignment horizontal="centerContinuous" vertical="center"/>
    </xf>
    <xf numFmtId="0" fontId="9" fillId="0" borderId="0" xfId="0" applyFont="1" applyBorder="1" applyAlignment="1">
      <alignment wrapText="1"/>
    </xf>
    <xf numFmtId="0" fontId="9" fillId="0" borderId="0" xfId="0" applyFont="1" applyBorder="1" applyAlignment="1">
      <alignment horizontal="centerContinuous" vertical="center"/>
    </xf>
    <xf numFmtId="0" fontId="14" fillId="0" borderId="0" xfId="0" applyFont="1" applyBorder="1" applyAlignment="1">
      <alignment horizontal="centerContinuous"/>
    </xf>
    <xf numFmtId="0" fontId="9" fillId="0" borderId="0" xfId="0" applyFont="1" applyBorder="1" applyAlignment="1">
      <alignment/>
    </xf>
    <xf numFmtId="0" fontId="9" fillId="0" borderId="0" xfId="0" applyFont="1" applyBorder="1" applyAlignment="1">
      <alignment horizontal="center" vertical="center"/>
    </xf>
    <xf numFmtId="0" fontId="15" fillId="0" borderId="0" xfId="0" applyFont="1" applyAlignment="1">
      <alignment horizontal="left"/>
    </xf>
    <xf numFmtId="0" fontId="16" fillId="0" borderId="0" xfId="0" applyFont="1" applyBorder="1" applyAlignment="1">
      <alignment horizontal="centerContinuous"/>
    </xf>
    <xf numFmtId="0" fontId="9" fillId="0" borderId="0" xfId="0" applyFont="1" applyBorder="1" applyAlignment="1">
      <alignment/>
    </xf>
    <xf numFmtId="0" fontId="9" fillId="0" borderId="12" xfId="0" applyFont="1" applyBorder="1" applyAlignment="1">
      <alignment horizontal="centerContinuous"/>
    </xf>
    <xf numFmtId="0" fontId="9" fillId="0" borderId="11" xfId="0" applyFont="1" applyBorder="1" applyAlignment="1">
      <alignment/>
    </xf>
    <xf numFmtId="0" fontId="13" fillId="0" borderId="0" xfId="0" applyFont="1" applyBorder="1" applyAlignment="1">
      <alignment horizontal="centerContinuous" vertical="center" wrapText="1"/>
    </xf>
    <xf numFmtId="0" fontId="9" fillId="0" borderId="13" xfId="0" applyFont="1" applyBorder="1" applyAlignment="1">
      <alignment horizontal="centerContinuous"/>
    </xf>
    <xf numFmtId="0" fontId="12" fillId="0" borderId="0" xfId="0" applyFont="1" applyBorder="1" applyAlignment="1">
      <alignment horizontal="centerContinuous"/>
    </xf>
    <xf numFmtId="4" fontId="12" fillId="0" borderId="0" xfId="0" applyNumberFormat="1" applyFont="1" applyBorder="1" applyAlignment="1">
      <alignment horizontal="centerContinuous"/>
    </xf>
    <xf numFmtId="0" fontId="12" fillId="0" borderId="14" xfId="0" applyFont="1" applyBorder="1" applyAlignment="1">
      <alignment horizontal="centerContinuous"/>
    </xf>
    <xf numFmtId="0" fontId="12" fillId="0" borderId="10" xfId="0" applyFont="1" applyBorder="1" applyAlignment="1">
      <alignment horizontal="centerContinuous"/>
    </xf>
    <xf numFmtId="0" fontId="9" fillId="0" borderId="15" xfId="0" applyFont="1" applyBorder="1" applyAlignment="1">
      <alignment horizontal="centerContinuous"/>
    </xf>
    <xf numFmtId="4" fontId="9" fillId="0" borderId="0" xfId="0" applyNumberFormat="1" applyFont="1" applyAlignment="1">
      <alignment horizontal="centerContinuous"/>
    </xf>
    <xf numFmtId="0" fontId="13" fillId="0" borderId="0" xfId="0" applyFont="1" applyAlignment="1">
      <alignment horizontal="centerContinuous" vertical="center" wrapText="1"/>
    </xf>
    <xf numFmtId="0" fontId="9" fillId="0" borderId="0" xfId="0" applyFont="1" applyAlignment="1">
      <alignment horizontal="centerContinuous" vertical="center"/>
    </xf>
    <xf numFmtId="0" fontId="9" fillId="0" borderId="0" xfId="0" applyFont="1" applyAlignment="1">
      <alignment wrapText="1"/>
    </xf>
    <xf numFmtId="0" fontId="9" fillId="0" borderId="0" xfId="0" applyFont="1" applyAlignment="1">
      <alignment horizontal="left"/>
    </xf>
    <xf numFmtId="0" fontId="10" fillId="0" borderId="0" xfId="0" applyFont="1" applyAlignment="1">
      <alignment horizontal="left"/>
    </xf>
    <xf numFmtId="0" fontId="9" fillId="0" borderId="0" xfId="0" applyFont="1" applyFill="1" applyBorder="1" applyAlignment="1">
      <alignment horizontal="center"/>
    </xf>
    <xf numFmtId="0" fontId="17" fillId="0" borderId="0" xfId="0" applyFont="1" applyAlignment="1">
      <alignment horizontal="left"/>
    </xf>
    <xf numFmtId="4" fontId="9" fillId="0" borderId="0" xfId="0" applyNumberFormat="1" applyFont="1" applyAlignment="1">
      <alignment horizontal="right"/>
    </xf>
    <xf numFmtId="0" fontId="18" fillId="0" borderId="0" xfId="0" applyFont="1" applyBorder="1" applyAlignment="1">
      <alignment horizontal="center"/>
    </xf>
    <xf numFmtId="0" fontId="9" fillId="0" borderId="0" xfId="0" applyFont="1" applyBorder="1" applyAlignment="1">
      <alignment horizontal="center"/>
    </xf>
    <xf numFmtId="0" fontId="9" fillId="0" borderId="0" xfId="0" applyFont="1" applyAlignment="1">
      <alignment/>
    </xf>
    <xf numFmtId="4" fontId="9" fillId="0" borderId="0" xfId="0" applyNumberFormat="1" applyFont="1" applyAlignment="1">
      <alignment/>
    </xf>
    <xf numFmtId="0" fontId="9" fillId="0" borderId="11" xfId="0" applyFont="1" applyBorder="1" applyAlignment="1">
      <alignment horizontal="centerContinuous"/>
    </xf>
    <xf numFmtId="4" fontId="0" fillId="0" borderId="0" xfId="0" applyNumberFormat="1" applyAlignment="1">
      <alignment/>
    </xf>
    <xf numFmtId="0" fontId="9" fillId="0" borderId="0" xfId="0" applyFont="1" applyAlignment="1">
      <alignment horizontal="left" vertical="top"/>
    </xf>
    <xf numFmtId="0" fontId="9" fillId="0" borderId="0" xfId="0" applyFont="1" applyAlignment="1">
      <alignment horizontal="right" vertical="top"/>
    </xf>
    <xf numFmtId="0" fontId="9" fillId="0" borderId="0" xfId="0" applyFont="1" applyAlignment="1">
      <alignment horizontal="justify" vertical="top"/>
    </xf>
    <xf numFmtId="0" fontId="9" fillId="0" borderId="12" xfId="0" applyFont="1" applyBorder="1" applyAlignment="1">
      <alignment horizontal="justify" vertical="top"/>
    </xf>
    <xf numFmtId="0" fontId="9" fillId="0" borderId="0" xfId="0" applyFont="1" applyBorder="1" applyAlignment="1">
      <alignment horizontal="justify" vertical="top"/>
    </xf>
    <xf numFmtId="0" fontId="9" fillId="0" borderId="0" xfId="0" applyFont="1" applyBorder="1" applyAlignment="1">
      <alignment horizontal="justify" vertical="top" wrapText="1"/>
    </xf>
    <xf numFmtId="0" fontId="9" fillId="0" borderId="13" xfId="0" applyFont="1" applyBorder="1" applyAlignment="1">
      <alignment horizontal="justify" vertical="top" wrapText="1"/>
    </xf>
    <xf numFmtId="0" fontId="9" fillId="0" borderId="12" xfId="0" applyFont="1" applyBorder="1" applyAlignment="1">
      <alignment horizontal="justify" vertical="top" wrapText="1"/>
    </xf>
    <xf numFmtId="0" fontId="9" fillId="0" borderId="0" xfId="0" applyFont="1" applyBorder="1" applyAlignment="1">
      <alignment horizontal="center" vertical="center" wrapText="1"/>
    </xf>
    <xf numFmtId="0" fontId="9" fillId="0" borderId="0" xfId="0" applyFont="1" applyBorder="1" applyAlignment="1">
      <alignment horizontal="center" wrapText="1"/>
    </xf>
    <xf numFmtId="0" fontId="9" fillId="0" borderId="12" xfId="0" applyFont="1" applyBorder="1" applyAlignment="1">
      <alignment horizontal="center" vertical="center"/>
    </xf>
    <xf numFmtId="0" fontId="9" fillId="0" borderId="12" xfId="0" applyFont="1" applyBorder="1" applyAlignment="1">
      <alignment/>
    </xf>
    <xf numFmtId="0" fontId="9" fillId="0" borderId="0" xfId="0" applyFont="1" applyBorder="1" applyAlignment="1">
      <alignment horizontal="justify" wrapText="1"/>
    </xf>
    <xf numFmtId="0" fontId="9" fillId="0" borderId="12" xfId="0" applyFont="1" applyBorder="1" applyAlignment="1">
      <alignment horizontal="center" wrapText="1"/>
    </xf>
    <xf numFmtId="0" fontId="9" fillId="0" borderId="12" xfId="0" applyFont="1" applyBorder="1" applyAlignment="1">
      <alignment horizontal="justify" wrapText="1"/>
    </xf>
    <xf numFmtId="0" fontId="9" fillId="0" borderId="13" xfId="0" applyFont="1" applyBorder="1" applyAlignment="1">
      <alignment horizontal="justify" wrapText="1"/>
    </xf>
    <xf numFmtId="0" fontId="9" fillId="0" borderId="0" xfId="0" applyFont="1" applyAlignment="1">
      <alignment horizontal="justify"/>
    </xf>
    <xf numFmtId="4" fontId="9" fillId="0" borderId="0" xfId="0" applyNumberFormat="1" applyFont="1" applyAlignment="1">
      <alignment horizontal="justify"/>
    </xf>
    <xf numFmtId="0" fontId="9" fillId="0" borderId="12" xfId="0" applyFont="1" applyBorder="1" applyAlignment="1">
      <alignment horizontal="justify"/>
    </xf>
    <xf numFmtId="0" fontId="9" fillId="0" borderId="13" xfId="0" applyFont="1" applyBorder="1" applyAlignment="1">
      <alignment wrapText="1"/>
    </xf>
    <xf numFmtId="0" fontId="9" fillId="0" borderId="12" xfId="0" applyFont="1" applyBorder="1" applyAlignment="1">
      <alignment wrapText="1"/>
    </xf>
    <xf numFmtId="0" fontId="9" fillId="0" borderId="13" xfId="0" applyFont="1" applyBorder="1" applyAlignment="1">
      <alignment/>
    </xf>
    <xf numFmtId="0" fontId="2" fillId="0" borderId="0" xfId="0" applyFont="1" applyAlignment="1">
      <alignment/>
    </xf>
    <xf numFmtId="0" fontId="2" fillId="0" borderId="0" xfId="0" applyFont="1" applyAlignment="1">
      <alignment vertical="top"/>
    </xf>
    <xf numFmtId="0" fontId="2" fillId="0" borderId="0" xfId="0" applyFont="1" applyBorder="1" applyAlignment="1">
      <alignment/>
    </xf>
    <xf numFmtId="0" fontId="2" fillId="0" borderId="12" xfId="0" applyFont="1" applyBorder="1" applyAlignment="1">
      <alignment/>
    </xf>
    <xf numFmtId="0" fontId="2" fillId="0" borderId="0" xfId="0" applyFont="1" applyAlignment="1">
      <alignment/>
    </xf>
    <xf numFmtId="0" fontId="2" fillId="0" borderId="0" xfId="0" applyFont="1" applyBorder="1" applyAlignment="1">
      <alignment/>
    </xf>
    <xf numFmtId="0" fontId="2" fillId="0" borderId="13" xfId="0" applyFont="1" applyBorder="1" applyAlignment="1">
      <alignment/>
    </xf>
    <xf numFmtId="0" fontId="2" fillId="0" borderId="12" xfId="0" applyFont="1" applyBorder="1" applyAlignment="1">
      <alignment/>
    </xf>
    <xf numFmtId="0" fontId="9" fillId="0" borderId="12" xfId="0" applyFont="1" applyBorder="1" applyAlignment="1">
      <alignment/>
    </xf>
    <xf numFmtId="0" fontId="16" fillId="0" borderId="0" xfId="0" applyFont="1" applyAlignment="1">
      <alignment/>
    </xf>
    <xf numFmtId="0" fontId="9" fillId="0" borderId="0" xfId="0" applyFont="1" applyAlignment="1">
      <alignment vertical="top"/>
    </xf>
    <xf numFmtId="0" fontId="9" fillId="0" borderId="13" xfId="0" applyFont="1" applyBorder="1" applyAlignment="1">
      <alignment/>
    </xf>
    <xf numFmtId="0" fontId="2" fillId="0" borderId="14" xfId="0" applyFont="1" applyBorder="1" applyAlignment="1">
      <alignment vertical="top"/>
    </xf>
    <xf numFmtId="0" fontId="2" fillId="0" borderId="10" xfId="0" applyFont="1" applyBorder="1" applyAlignment="1">
      <alignment vertical="top"/>
    </xf>
    <xf numFmtId="0" fontId="2" fillId="0" borderId="10" xfId="0" applyFont="1" applyBorder="1" applyAlignment="1">
      <alignment/>
    </xf>
    <xf numFmtId="0" fontId="2" fillId="0" borderId="15" xfId="0" applyFont="1" applyBorder="1" applyAlignment="1">
      <alignment/>
    </xf>
    <xf numFmtId="0" fontId="2" fillId="0" borderId="14" xfId="0" applyFont="1" applyBorder="1" applyAlignment="1">
      <alignment/>
    </xf>
    <xf numFmtId="0" fontId="2" fillId="0" borderId="10" xfId="0" applyFont="1" applyBorder="1" applyAlignment="1">
      <alignment vertical="center" wrapText="1"/>
    </xf>
    <xf numFmtId="0" fontId="2" fillId="0" borderId="10" xfId="0" applyFont="1" applyBorder="1" applyAlignment="1">
      <alignment vertical="center"/>
    </xf>
    <xf numFmtId="0" fontId="9" fillId="0" borderId="16" xfId="0" applyFont="1" applyBorder="1" applyAlignment="1">
      <alignment/>
    </xf>
    <xf numFmtId="0" fontId="9" fillId="0" borderId="17" xfId="0" applyFont="1" applyBorder="1" applyAlignment="1">
      <alignment/>
    </xf>
    <xf numFmtId="0" fontId="9" fillId="0" borderId="18" xfId="0" applyFont="1" applyBorder="1" applyAlignment="1">
      <alignment/>
    </xf>
    <xf numFmtId="0" fontId="9" fillId="0" borderId="14" xfId="0" applyFont="1" applyBorder="1" applyAlignment="1">
      <alignment/>
    </xf>
    <xf numFmtId="0" fontId="9" fillId="0" borderId="10" xfId="0" applyFont="1" applyBorder="1" applyAlignment="1">
      <alignment/>
    </xf>
    <xf numFmtId="0" fontId="9" fillId="0" borderId="15" xfId="0" applyFont="1" applyBorder="1" applyAlignment="1">
      <alignment/>
    </xf>
    <xf numFmtId="4" fontId="21" fillId="33" borderId="0" xfId="0" applyNumberFormat="1" applyFont="1" applyFill="1" applyAlignment="1">
      <alignment/>
    </xf>
    <xf numFmtId="9" fontId="5" fillId="33" borderId="0" xfId="0" applyNumberFormat="1" applyFont="1" applyFill="1" applyAlignment="1">
      <alignment/>
    </xf>
    <xf numFmtId="0" fontId="9" fillId="0" borderId="13" xfId="0" applyFont="1" applyBorder="1" applyAlignment="1">
      <alignment horizontal="center" wrapText="1"/>
    </xf>
    <xf numFmtId="0" fontId="5" fillId="0" borderId="0" xfId="0" applyFont="1" applyBorder="1" applyAlignment="1">
      <alignment vertical="center" wrapText="1"/>
    </xf>
    <xf numFmtId="0" fontId="5" fillId="0" borderId="0" xfId="0" applyFont="1" applyBorder="1" applyAlignment="1">
      <alignment horizontal="center" vertical="center" wrapText="1"/>
    </xf>
    <xf numFmtId="0" fontId="5" fillId="0" borderId="0" xfId="0" applyFont="1" applyAlignment="1">
      <alignment horizontal="center"/>
    </xf>
    <xf numFmtId="0" fontId="5" fillId="0" borderId="0" xfId="0" applyFont="1" applyAlignment="1">
      <alignment horizontal="center" vertical="center" wrapText="1"/>
    </xf>
    <xf numFmtId="0" fontId="7" fillId="0" borderId="0" xfId="0" applyFont="1" applyAlignment="1">
      <alignment horizontal="center" vertical="center" wrapText="1"/>
    </xf>
    <xf numFmtId="0" fontId="21" fillId="0" borderId="0" xfId="0" applyFont="1" applyAlignment="1">
      <alignment/>
    </xf>
    <xf numFmtId="0" fontId="21" fillId="0" borderId="0" xfId="0" applyFont="1" applyBorder="1" applyAlignment="1">
      <alignment horizontal="left" wrapText="1"/>
    </xf>
    <xf numFmtId="179" fontId="5" fillId="33" borderId="0" xfId="0" applyNumberFormat="1" applyFont="1" applyFill="1" applyAlignment="1">
      <alignment/>
    </xf>
    <xf numFmtId="0" fontId="22" fillId="0" borderId="0" xfId="0" applyFont="1" applyAlignment="1">
      <alignment/>
    </xf>
    <xf numFmtId="4" fontId="26" fillId="0" borderId="0" xfId="0" applyNumberFormat="1" applyFont="1" applyAlignment="1">
      <alignment/>
    </xf>
    <xf numFmtId="0" fontId="9" fillId="0" borderId="0" xfId="0" applyFont="1" applyAlignment="1" quotePrefix="1">
      <alignment vertical="top"/>
    </xf>
    <xf numFmtId="0" fontId="27" fillId="0" borderId="0" xfId="0" applyFont="1" applyAlignment="1">
      <alignment horizontal="left" wrapText="1"/>
    </xf>
    <xf numFmtId="0" fontId="27" fillId="0" borderId="0" xfId="0" applyFont="1" applyAlignment="1">
      <alignment wrapText="1"/>
    </xf>
    <xf numFmtId="0" fontId="5" fillId="0" borderId="0" xfId="0" applyFont="1" applyAlignment="1">
      <alignment horizontal="left" wrapText="1"/>
    </xf>
    <xf numFmtId="0" fontId="5" fillId="34" borderId="19" xfId="0" applyFont="1" applyFill="1" applyBorder="1" applyAlignment="1">
      <alignment horizontal="center" vertical="center" wrapText="1"/>
    </xf>
    <xf numFmtId="0" fontId="5" fillId="34" borderId="20" xfId="0" applyFont="1" applyFill="1" applyBorder="1" applyAlignment="1">
      <alignment horizontal="center" vertical="center" textRotation="90" wrapText="1"/>
    </xf>
    <xf numFmtId="0" fontId="5" fillId="34" borderId="20" xfId="0" applyFont="1" applyFill="1" applyBorder="1" applyAlignment="1">
      <alignment horizontal="center" vertical="center" wrapText="1"/>
    </xf>
    <xf numFmtId="0" fontId="5" fillId="34" borderId="19" xfId="0" applyFont="1" applyFill="1" applyBorder="1" applyAlignment="1">
      <alignment horizontal="center" vertical="center" textRotation="90" wrapText="1"/>
    </xf>
    <xf numFmtId="0" fontId="5" fillId="34" borderId="20" xfId="0" applyFont="1" applyFill="1" applyBorder="1" applyAlignment="1">
      <alignment horizontal="center"/>
    </xf>
    <xf numFmtId="0" fontId="5" fillId="34" borderId="20" xfId="0" applyFont="1" applyFill="1" applyBorder="1" applyAlignment="1">
      <alignment/>
    </xf>
    <xf numFmtId="0" fontId="27" fillId="34" borderId="20" xfId="0" applyFont="1" applyFill="1" applyBorder="1" applyAlignment="1" quotePrefix="1">
      <alignment horizontal="center"/>
    </xf>
    <xf numFmtId="0" fontId="5" fillId="34" borderId="21" xfId="0" applyFont="1" applyFill="1" applyBorder="1" applyAlignment="1">
      <alignment horizontal="center" vertical="center" textRotation="90" wrapText="1"/>
    </xf>
    <xf numFmtId="0" fontId="5" fillId="34" borderId="21" xfId="0" applyFont="1" applyFill="1" applyBorder="1" applyAlignment="1">
      <alignment horizontal="center" vertical="center" wrapText="1"/>
    </xf>
    <xf numFmtId="0" fontId="5" fillId="34" borderId="22" xfId="0" applyFont="1" applyFill="1" applyBorder="1" applyAlignment="1">
      <alignment horizontal="center" vertical="center" textRotation="90" wrapText="1"/>
    </xf>
    <xf numFmtId="0" fontId="5" fillId="34" borderId="22" xfId="0" applyFont="1" applyFill="1" applyBorder="1" applyAlignment="1">
      <alignment horizontal="center" vertical="center" wrapText="1"/>
    </xf>
    <xf numFmtId="0" fontId="17" fillId="0" borderId="0" xfId="0" applyFont="1" applyBorder="1" applyAlignment="1">
      <alignment/>
    </xf>
    <xf numFmtId="9" fontId="9" fillId="0" borderId="0" xfId="0" applyNumberFormat="1" applyFont="1" applyAlignment="1">
      <alignment horizontal="left"/>
    </xf>
    <xf numFmtId="0" fontId="3" fillId="0" borderId="0" xfId="0" applyFont="1" applyAlignment="1" quotePrefix="1">
      <alignment horizontal="center"/>
    </xf>
    <xf numFmtId="0" fontId="8" fillId="0" borderId="0" xfId="0" applyFont="1" applyAlignment="1">
      <alignment/>
    </xf>
    <xf numFmtId="0" fontId="8" fillId="0" borderId="0" xfId="0" applyFont="1" applyAlignment="1">
      <alignment horizontal="center"/>
    </xf>
    <xf numFmtId="0" fontId="22" fillId="0" borderId="0" xfId="0" applyFont="1" applyAlignment="1">
      <alignment horizontal="center"/>
    </xf>
    <xf numFmtId="0" fontId="22" fillId="0" borderId="0" xfId="0" applyFont="1" applyAlignment="1">
      <alignment horizontal="right"/>
    </xf>
    <xf numFmtId="0" fontId="5" fillId="34" borderId="0" xfId="0" applyFont="1" applyFill="1" applyBorder="1" applyAlignment="1">
      <alignment horizontal="center"/>
    </xf>
    <xf numFmtId="0" fontId="5" fillId="34" borderId="0" xfId="0" applyFont="1" applyFill="1" applyBorder="1" applyAlignment="1">
      <alignment/>
    </xf>
    <xf numFmtId="4" fontId="29" fillId="0" borderId="0" xfId="0" applyNumberFormat="1" applyFont="1" applyBorder="1" applyAlignment="1">
      <alignment vertical="top"/>
    </xf>
    <xf numFmtId="0" fontId="12" fillId="0" borderId="0" xfId="0" applyFont="1" applyAlignment="1">
      <alignment horizontal="center"/>
    </xf>
    <xf numFmtId="0" fontId="20" fillId="0" borderId="0" xfId="0" applyFont="1" applyAlignment="1">
      <alignment horizontal="center"/>
    </xf>
    <xf numFmtId="0" fontId="9" fillId="0" borderId="0" xfId="0" applyFont="1" applyBorder="1" applyAlignment="1">
      <alignment horizontal="center" vertical="center" wrapText="1"/>
    </xf>
    <xf numFmtId="0" fontId="9" fillId="0" borderId="0" xfId="0" applyFont="1" applyBorder="1" applyAlignment="1">
      <alignment horizontal="center" vertical="center"/>
    </xf>
    <xf numFmtId="0" fontId="10" fillId="0" borderId="23" xfId="0" applyFont="1" applyBorder="1" applyAlignment="1">
      <alignment horizontal="center"/>
    </xf>
    <xf numFmtId="0" fontId="10" fillId="0" borderId="24" xfId="0" applyFont="1" applyBorder="1" applyAlignment="1">
      <alignment horizontal="center"/>
    </xf>
    <xf numFmtId="0" fontId="10" fillId="0" borderId="25" xfId="0" applyFont="1" applyBorder="1" applyAlignment="1">
      <alignment horizontal="center"/>
    </xf>
    <xf numFmtId="0" fontId="9" fillId="0" borderId="23" xfId="0" applyFont="1" applyBorder="1" applyAlignment="1">
      <alignment horizontal="center" vertical="center" wrapText="1"/>
    </xf>
    <xf numFmtId="0" fontId="9" fillId="0" borderId="25" xfId="0" applyFont="1" applyBorder="1" applyAlignment="1">
      <alignment horizontal="center" vertical="center" wrapText="1"/>
    </xf>
    <xf numFmtId="0" fontId="9" fillId="0" borderId="0" xfId="0" applyFont="1" applyAlignment="1">
      <alignment horizontal="justify" vertical="top"/>
    </xf>
    <xf numFmtId="0" fontId="9" fillId="0" borderId="23" xfId="0" applyFont="1" applyBorder="1" applyAlignment="1">
      <alignment horizontal="center" vertical="center"/>
    </xf>
    <xf numFmtId="0" fontId="9" fillId="0" borderId="25" xfId="0" applyFont="1" applyBorder="1" applyAlignment="1">
      <alignment horizontal="center" vertical="center"/>
    </xf>
    <xf numFmtId="0" fontId="9" fillId="0" borderId="0" xfId="0" applyFont="1" applyAlignment="1">
      <alignment horizontal="left"/>
    </xf>
    <xf numFmtId="9" fontId="9" fillId="0" borderId="0" xfId="0" applyNumberFormat="1" applyFont="1" applyAlignment="1">
      <alignment horizontal="left"/>
    </xf>
    <xf numFmtId="0" fontId="9" fillId="0" borderId="0" xfId="0" applyFont="1" applyAlignment="1">
      <alignment horizontal="center"/>
    </xf>
    <xf numFmtId="0" fontId="9" fillId="0" borderId="12" xfId="0" applyFont="1" applyBorder="1" applyAlignment="1">
      <alignment horizontal="center" wrapText="1"/>
    </xf>
    <xf numFmtId="0" fontId="9" fillId="0" borderId="0" xfId="0" applyFont="1" applyBorder="1" applyAlignment="1">
      <alignment horizontal="center" wrapText="1"/>
    </xf>
    <xf numFmtId="0" fontId="9" fillId="0" borderId="13" xfId="0" applyFont="1" applyBorder="1" applyAlignment="1">
      <alignment horizontal="center" wrapText="1"/>
    </xf>
    <xf numFmtId="0" fontId="9" fillId="0" borderId="0" xfId="0" applyFont="1" applyBorder="1" applyAlignment="1">
      <alignment horizontal="left" wrapText="1"/>
    </xf>
    <xf numFmtId="0" fontId="9" fillId="0" borderId="16" xfId="0" applyFont="1" applyBorder="1" applyAlignment="1">
      <alignment horizontal="center" vertical="center"/>
    </xf>
    <xf numFmtId="0" fontId="9" fillId="0" borderId="17" xfId="0" applyFont="1" applyBorder="1" applyAlignment="1">
      <alignment horizontal="center" vertical="center"/>
    </xf>
    <xf numFmtId="0" fontId="9" fillId="0" borderId="18" xfId="0" applyFont="1" applyBorder="1" applyAlignment="1">
      <alignment horizontal="center" vertical="center"/>
    </xf>
    <xf numFmtId="0" fontId="9" fillId="0" borderId="23" xfId="0" applyFont="1" applyBorder="1" applyAlignment="1">
      <alignment horizontal="center"/>
    </xf>
    <xf numFmtId="0" fontId="9" fillId="0" borderId="24" xfId="0" applyFont="1" applyBorder="1" applyAlignment="1">
      <alignment horizontal="center"/>
    </xf>
    <xf numFmtId="0" fontId="9" fillId="0" borderId="25" xfId="0" applyFont="1" applyBorder="1" applyAlignment="1">
      <alignment horizontal="center"/>
    </xf>
    <xf numFmtId="0" fontId="1" fillId="0" borderId="23" xfId="0" applyFont="1" applyBorder="1" applyAlignment="1">
      <alignment horizontal="center" vertical="center"/>
    </xf>
    <xf numFmtId="0" fontId="1" fillId="0" borderId="24" xfId="0" applyFont="1" applyBorder="1" applyAlignment="1">
      <alignment horizontal="center" vertical="center"/>
    </xf>
    <xf numFmtId="0" fontId="1" fillId="0" borderId="25" xfId="0" applyFont="1" applyBorder="1" applyAlignment="1">
      <alignment horizontal="center" vertical="center"/>
    </xf>
    <xf numFmtId="0" fontId="19" fillId="0" borderId="23" xfId="0" applyFont="1" applyBorder="1" applyAlignment="1">
      <alignment horizontal="center" vertical="center" wrapText="1"/>
    </xf>
    <xf numFmtId="0" fontId="19" fillId="0" borderId="24" xfId="0" applyFont="1" applyBorder="1" applyAlignment="1">
      <alignment horizontal="center" vertical="center" wrapText="1"/>
    </xf>
    <xf numFmtId="0" fontId="19" fillId="0" borderId="25" xfId="0" applyFont="1" applyBorder="1" applyAlignment="1">
      <alignment horizontal="center" vertical="center" wrapText="1"/>
    </xf>
    <xf numFmtId="0" fontId="7" fillId="35" borderId="0" xfId="0" applyFont="1" applyFill="1" applyAlignment="1">
      <alignment horizontal="center" vertical="center" wrapText="1"/>
    </xf>
    <xf numFmtId="0" fontId="5" fillId="35" borderId="0" xfId="0" applyFont="1" applyFill="1" applyAlignment="1">
      <alignment horizontal="center" vertical="center" wrapText="1"/>
    </xf>
    <xf numFmtId="0" fontId="5" fillId="34" borderId="19" xfId="0" applyFont="1" applyFill="1" applyBorder="1" applyAlignment="1">
      <alignment horizontal="center" vertical="center" wrapText="1"/>
    </xf>
    <xf numFmtId="0" fontId="8" fillId="0" borderId="0" xfId="0" applyFont="1" applyAlignment="1">
      <alignment horizontal="left" wrapText="1"/>
    </xf>
    <xf numFmtId="0" fontId="27" fillId="0" borderId="0" xfId="0" applyFont="1" applyAlignment="1">
      <alignment horizontal="left" wrapText="1"/>
    </xf>
    <xf numFmtId="0" fontId="5" fillId="34" borderId="26" xfId="0" applyFont="1" applyFill="1" applyBorder="1" applyAlignment="1">
      <alignment horizontal="center" vertical="center" wrapText="1"/>
    </xf>
    <xf numFmtId="0" fontId="5" fillId="34" borderId="27" xfId="0" applyFont="1" applyFill="1" applyBorder="1" applyAlignment="1">
      <alignment horizontal="center" vertical="center" wrapText="1"/>
    </xf>
    <xf numFmtId="0" fontId="5" fillId="34" borderId="28" xfId="0" applyFont="1" applyFill="1" applyBorder="1" applyAlignment="1">
      <alignment horizontal="center" vertical="center" wrapText="1"/>
    </xf>
    <xf numFmtId="0" fontId="18" fillId="0" borderId="23" xfId="0" applyFont="1" applyBorder="1" applyAlignment="1">
      <alignment horizontal="center"/>
    </xf>
    <xf numFmtId="0" fontId="18" fillId="0" borderId="24" xfId="0" applyFont="1" applyBorder="1" applyAlignment="1">
      <alignment horizontal="center"/>
    </xf>
    <xf numFmtId="0" fontId="18" fillId="0" borderId="25" xfId="0" applyFont="1" applyBorder="1" applyAlignment="1">
      <alignment horizontal="center"/>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dxfs count="20">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104775</xdr:colOff>
      <xdr:row>58</xdr:row>
      <xdr:rowOff>76200</xdr:rowOff>
    </xdr:from>
    <xdr:to>
      <xdr:col>16</xdr:col>
      <xdr:colOff>9525</xdr:colOff>
      <xdr:row>62</xdr:row>
      <xdr:rowOff>9525</xdr:rowOff>
    </xdr:to>
    <xdr:sp>
      <xdr:nvSpPr>
        <xdr:cNvPr id="1" name="Oval 1"/>
        <xdr:cNvSpPr>
          <a:spLocks/>
        </xdr:cNvSpPr>
      </xdr:nvSpPr>
      <xdr:spPr>
        <a:xfrm>
          <a:off x="5048250" y="8734425"/>
          <a:ext cx="561975" cy="5048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G:\Conto%20consuntivo\CONSUNTIVO%202016\Parametri%20deficit%20strutturali%20anno%20201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ELLA UFFICIALE_NUOVI_PAR."/>
      <sheetName val="parametro_1"/>
      <sheetName val="parametro_2"/>
      <sheetName val="parametro_3"/>
      <sheetName val="parametro_4"/>
      <sheetName val="parametro_5"/>
      <sheetName val="parametro_6"/>
      <sheetName val="parametro_7"/>
      <sheetName val="parametro_8"/>
      <sheetName val="parametro_9"/>
      <sheetName val="parametro_10"/>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O63"/>
  <sheetViews>
    <sheetView showGridLines="0" tabSelected="1" zoomScale="110" zoomScaleNormal="110" zoomScalePageLayoutView="0" workbookViewId="0" topLeftCell="A31">
      <selection activeCell="AL25" sqref="AL25"/>
    </sheetView>
  </sheetViews>
  <sheetFormatPr defaultColWidth="9.140625" defaultRowHeight="12.75"/>
  <cols>
    <col min="1" max="1" width="1.421875" style="21" customWidth="1"/>
    <col min="2" max="2" width="1.57421875" style="21" customWidth="1"/>
    <col min="3" max="6" width="1.7109375" style="21" customWidth="1"/>
    <col min="7" max="7" width="2.00390625" style="21" customWidth="1"/>
    <col min="8" max="9" width="1.7109375" style="21" customWidth="1"/>
    <col min="10" max="10" width="49.7109375" style="21" customWidth="1"/>
    <col min="11" max="11" width="9.140625" style="27" customWidth="1"/>
    <col min="12" max="12" width="1.7109375" style="21" customWidth="1"/>
    <col min="13" max="13" width="2.8515625" style="21" customWidth="1"/>
    <col min="14" max="14" width="1.1484375" style="21" customWidth="1"/>
    <col min="15" max="15" width="2.421875" style="21" customWidth="1"/>
    <col min="16" max="18" width="1.7109375" style="21" customWidth="1"/>
    <col min="19" max="19" width="1.28515625" style="21" customWidth="1"/>
    <col min="20" max="20" width="1.8515625" style="21" customWidth="1"/>
    <col min="21" max="21" width="1.28515625" style="21" customWidth="1"/>
    <col min="22" max="22" width="1.8515625" style="21" customWidth="1"/>
    <col min="23" max="27" width="1.7109375" style="21" customWidth="1"/>
    <col min="28" max="28" width="1.7109375" style="38" customWidth="1"/>
    <col min="29" max="34" width="1.7109375" style="21" customWidth="1"/>
    <col min="35" max="35" width="1.1484375" style="21" customWidth="1"/>
    <col min="36" max="36" width="0.13671875" style="21" customWidth="1"/>
    <col min="37" max="37" width="0.71875" style="21" customWidth="1"/>
    <col min="38" max="38" width="9.00390625" style="21" customWidth="1"/>
    <col min="39" max="39" width="11.7109375" style="27" bestFit="1" customWidth="1"/>
    <col min="40" max="41" width="10.8515625" style="27" bestFit="1" customWidth="1"/>
    <col min="42" max="42" width="13.00390625" style="21" customWidth="1"/>
    <col min="43" max="43" width="11.8515625" style="21" customWidth="1"/>
    <col min="44" max="16384" width="9.140625" style="21" customWidth="1"/>
  </cols>
  <sheetData>
    <row r="1" spans="2:36" ht="6.75" customHeight="1">
      <c r="B1" s="22"/>
      <c r="C1" s="23"/>
      <c r="D1" s="23"/>
      <c r="E1" s="23"/>
      <c r="F1" s="23"/>
      <c r="G1" s="23"/>
      <c r="H1" s="23"/>
      <c r="I1" s="23"/>
      <c r="J1" s="23"/>
      <c r="K1" s="24"/>
      <c r="L1" s="23"/>
      <c r="M1" s="23"/>
      <c r="N1" s="23"/>
      <c r="O1" s="23"/>
      <c r="P1" s="23"/>
      <c r="Q1" s="23"/>
      <c r="R1" s="23"/>
      <c r="S1" s="23"/>
      <c r="T1" s="23"/>
      <c r="U1" s="23"/>
      <c r="V1" s="23"/>
      <c r="W1" s="23"/>
      <c r="X1" s="23"/>
      <c r="Y1" s="23"/>
      <c r="Z1" s="23"/>
      <c r="AA1" s="23"/>
      <c r="AB1" s="25"/>
      <c r="AC1" s="23"/>
      <c r="AD1" s="23"/>
      <c r="AE1" s="23"/>
      <c r="AF1" s="23"/>
      <c r="AG1" s="23"/>
      <c r="AH1" s="23"/>
      <c r="AI1" s="23"/>
      <c r="AJ1" s="26"/>
    </row>
    <row r="2" spans="1:37" ht="12.75">
      <c r="A2" s="152" t="s">
        <v>11</v>
      </c>
      <c r="B2" s="152"/>
      <c r="C2" s="152"/>
      <c r="D2" s="152"/>
      <c r="E2" s="152"/>
      <c r="F2" s="152"/>
      <c r="G2" s="152"/>
      <c r="H2" s="152"/>
      <c r="I2" s="152"/>
      <c r="J2" s="152"/>
      <c r="K2" s="152"/>
      <c r="L2" s="152"/>
      <c r="M2" s="152"/>
      <c r="N2" s="152"/>
      <c r="O2" s="152"/>
      <c r="P2" s="152"/>
      <c r="Q2" s="152"/>
      <c r="R2" s="152"/>
      <c r="S2" s="152"/>
      <c r="T2" s="152"/>
      <c r="U2" s="152"/>
      <c r="V2" s="152"/>
      <c r="W2" s="152"/>
      <c r="X2" s="152"/>
      <c r="Y2" s="152"/>
      <c r="Z2" s="152"/>
      <c r="AA2" s="152"/>
      <c r="AB2" s="152"/>
      <c r="AC2" s="152"/>
      <c r="AD2" s="152"/>
      <c r="AE2" s="152"/>
      <c r="AF2" s="152"/>
      <c r="AG2" s="152"/>
      <c r="AH2" s="152"/>
      <c r="AI2" s="152"/>
      <c r="AJ2" s="152"/>
      <c r="AK2" s="152"/>
    </row>
    <row r="3" spans="1:37" ht="14.25" customHeight="1">
      <c r="A3" s="152" t="s">
        <v>12</v>
      </c>
      <c r="B3" s="152"/>
      <c r="C3" s="152"/>
      <c r="D3" s="152"/>
      <c r="E3" s="152"/>
      <c r="F3" s="152"/>
      <c r="G3" s="152"/>
      <c r="H3" s="152"/>
      <c r="I3" s="152"/>
      <c r="J3" s="152"/>
      <c r="K3" s="152"/>
      <c r="L3" s="152"/>
      <c r="M3" s="152"/>
      <c r="N3" s="152"/>
      <c r="O3" s="152"/>
      <c r="P3" s="152"/>
      <c r="Q3" s="152"/>
      <c r="R3" s="152"/>
      <c r="S3" s="152"/>
      <c r="T3" s="152"/>
      <c r="U3" s="152"/>
      <c r="V3" s="152"/>
      <c r="W3" s="152"/>
      <c r="X3" s="152"/>
      <c r="Y3" s="152"/>
      <c r="Z3" s="152"/>
      <c r="AA3" s="152"/>
      <c r="AB3" s="152"/>
      <c r="AC3" s="152"/>
      <c r="AD3" s="152"/>
      <c r="AE3" s="152"/>
      <c r="AF3" s="152"/>
      <c r="AG3" s="152"/>
      <c r="AH3" s="152"/>
      <c r="AI3" s="152"/>
      <c r="AJ3" s="152"/>
      <c r="AK3" s="152"/>
    </row>
    <row r="4" spans="1:37" ht="14.25" customHeight="1">
      <c r="A4" s="152"/>
      <c r="B4" s="152"/>
      <c r="C4" s="152"/>
      <c r="D4" s="152"/>
      <c r="E4" s="152"/>
      <c r="F4" s="152"/>
      <c r="G4" s="152"/>
      <c r="H4" s="152"/>
      <c r="I4" s="152"/>
      <c r="J4" s="152"/>
      <c r="K4" s="152"/>
      <c r="L4" s="152"/>
      <c r="M4" s="152"/>
      <c r="N4" s="152"/>
      <c r="O4" s="152"/>
      <c r="P4" s="152"/>
      <c r="Q4" s="152"/>
      <c r="R4" s="152"/>
      <c r="S4" s="152"/>
      <c r="T4" s="152"/>
      <c r="U4" s="152"/>
      <c r="V4" s="152"/>
      <c r="W4" s="152"/>
      <c r="X4" s="152"/>
      <c r="Y4" s="152"/>
      <c r="Z4" s="152"/>
      <c r="AA4" s="152"/>
      <c r="AB4" s="152"/>
      <c r="AC4" s="152"/>
      <c r="AD4" s="152"/>
      <c r="AE4" s="152"/>
      <c r="AF4" s="152"/>
      <c r="AG4" s="152"/>
      <c r="AH4" s="152"/>
      <c r="AI4" s="152"/>
      <c r="AJ4" s="152"/>
      <c r="AK4" s="152"/>
    </row>
    <row r="5" spans="1:37" ht="13.5" customHeight="1">
      <c r="A5" s="153" t="s">
        <v>13</v>
      </c>
      <c r="B5" s="153"/>
      <c r="C5" s="153"/>
      <c r="D5" s="153"/>
      <c r="E5" s="153"/>
      <c r="F5" s="153"/>
      <c r="G5" s="153"/>
      <c r="H5" s="153"/>
      <c r="I5" s="153"/>
      <c r="J5" s="153"/>
      <c r="K5" s="153"/>
      <c r="L5" s="153"/>
      <c r="M5" s="153"/>
      <c r="N5" s="153"/>
      <c r="O5" s="153"/>
      <c r="P5" s="153"/>
      <c r="Q5" s="153"/>
      <c r="R5" s="153"/>
      <c r="S5" s="153"/>
      <c r="T5" s="153"/>
      <c r="U5" s="153"/>
      <c r="V5" s="153"/>
      <c r="W5" s="153"/>
      <c r="X5" s="153"/>
      <c r="Y5" s="153"/>
      <c r="Z5" s="153"/>
      <c r="AA5" s="153"/>
      <c r="AB5" s="153"/>
      <c r="AC5" s="153"/>
      <c r="AD5" s="153"/>
      <c r="AE5" s="153"/>
      <c r="AF5" s="153"/>
      <c r="AG5" s="153"/>
      <c r="AH5" s="153"/>
      <c r="AI5" s="153"/>
      <c r="AJ5" s="153"/>
      <c r="AK5" s="153"/>
    </row>
    <row r="6" spans="2:36" ht="5.25" customHeight="1">
      <c r="B6" s="28"/>
      <c r="C6" s="29"/>
      <c r="D6" s="29"/>
      <c r="E6" s="29"/>
      <c r="F6" s="30"/>
      <c r="G6" s="30"/>
      <c r="H6" s="30"/>
      <c r="I6" s="30"/>
      <c r="J6" s="30"/>
      <c r="K6" s="31"/>
      <c r="L6" s="30"/>
      <c r="M6" s="30"/>
      <c r="N6" s="30"/>
      <c r="O6" s="32"/>
      <c r="P6" s="32"/>
      <c r="Q6" s="32"/>
      <c r="R6" s="32"/>
      <c r="S6" s="32"/>
      <c r="T6" s="32"/>
      <c r="U6" s="32"/>
      <c r="V6" s="32"/>
      <c r="W6" s="32"/>
      <c r="X6" s="32"/>
      <c r="Y6" s="32"/>
      <c r="Z6" s="32"/>
      <c r="AA6" s="33"/>
      <c r="AB6" s="33"/>
      <c r="AC6" s="34"/>
      <c r="AD6" s="32"/>
      <c r="AE6" s="32"/>
      <c r="AF6" s="32"/>
      <c r="AG6" s="32"/>
      <c r="AH6" s="32"/>
      <c r="AI6" s="32"/>
      <c r="AJ6" s="35"/>
    </row>
    <row r="7" spans="2:36" ht="13.5" customHeight="1">
      <c r="B7" s="28"/>
      <c r="C7" s="26"/>
      <c r="D7" s="29"/>
      <c r="F7" s="36"/>
      <c r="G7" s="36"/>
      <c r="H7" s="36"/>
      <c r="I7" s="36"/>
      <c r="J7" s="37"/>
      <c r="K7" s="31"/>
      <c r="L7" s="30"/>
      <c r="M7" s="38"/>
      <c r="N7" s="39"/>
      <c r="O7" s="171" t="s">
        <v>14</v>
      </c>
      <c r="P7" s="172"/>
      <c r="Q7" s="172"/>
      <c r="R7" s="172"/>
      <c r="S7" s="172"/>
      <c r="T7" s="172"/>
      <c r="U7" s="172"/>
      <c r="V7" s="172"/>
      <c r="W7" s="172"/>
      <c r="X7" s="172"/>
      <c r="Y7" s="172"/>
      <c r="Z7" s="172"/>
      <c r="AA7" s="172"/>
      <c r="AB7" s="172"/>
      <c r="AC7" s="172"/>
      <c r="AD7" s="172"/>
      <c r="AE7" s="172"/>
      <c r="AF7" s="172"/>
      <c r="AG7" s="172"/>
      <c r="AH7" s="172"/>
      <c r="AI7" s="173"/>
      <c r="AJ7" s="35"/>
    </row>
    <row r="8" spans="2:36" ht="11.25" customHeight="1">
      <c r="B8" s="40"/>
      <c r="C8" s="29"/>
      <c r="D8" s="29"/>
      <c r="E8" s="29"/>
      <c r="F8" s="30"/>
      <c r="G8" s="30"/>
      <c r="H8" s="30"/>
      <c r="I8" s="30"/>
      <c r="J8" s="41"/>
      <c r="K8" s="31"/>
      <c r="L8" s="30"/>
      <c r="M8" s="30"/>
      <c r="N8" s="42"/>
      <c r="O8" s="43"/>
      <c r="P8" s="44">
        <v>3</v>
      </c>
      <c r="Q8" s="30"/>
      <c r="R8" s="44">
        <v>1</v>
      </c>
      <c r="S8" s="30"/>
      <c r="T8" s="44">
        <v>2</v>
      </c>
      <c r="U8" s="30"/>
      <c r="V8" s="44">
        <v>0</v>
      </c>
      <c r="W8" s="30"/>
      <c r="X8" s="44">
        <v>7</v>
      </c>
      <c r="Y8" s="30"/>
      <c r="Z8" s="44">
        <v>0</v>
      </c>
      <c r="AA8" s="45"/>
      <c r="AB8" s="44">
        <v>0</v>
      </c>
      <c r="AC8" s="36"/>
      <c r="AD8" s="44">
        <v>9</v>
      </c>
      <c r="AE8" s="30"/>
      <c r="AF8" s="44">
        <v>2</v>
      </c>
      <c r="AG8" s="46"/>
      <c r="AH8" s="44">
        <v>0</v>
      </c>
      <c r="AI8" s="46"/>
      <c r="AJ8" s="35"/>
    </row>
    <row r="9" spans="2:36" ht="4.5" customHeight="1">
      <c r="B9" s="28"/>
      <c r="C9" s="29"/>
      <c r="D9" s="28"/>
      <c r="E9" s="28"/>
      <c r="F9" s="47"/>
      <c r="G9" s="47"/>
      <c r="H9" s="47"/>
      <c r="I9" s="47"/>
      <c r="J9" s="47"/>
      <c r="K9" s="48"/>
      <c r="L9" s="47"/>
      <c r="M9" s="47"/>
      <c r="N9" s="47"/>
      <c r="O9" s="49"/>
      <c r="P9" s="50"/>
      <c r="Q9" s="50"/>
      <c r="R9" s="50"/>
      <c r="S9" s="50"/>
      <c r="T9" s="50"/>
      <c r="U9" s="50"/>
      <c r="V9" s="50"/>
      <c r="W9" s="50"/>
      <c r="X9" s="50"/>
      <c r="Y9" s="32"/>
      <c r="Z9" s="32"/>
      <c r="AA9" s="33"/>
      <c r="AB9" s="33"/>
      <c r="AC9" s="34"/>
      <c r="AD9" s="32"/>
      <c r="AE9" s="32"/>
      <c r="AF9" s="32"/>
      <c r="AG9" s="32"/>
      <c r="AH9" s="32"/>
      <c r="AI9" s="51"/>
      <c r="AJ9" s="35"/>
    </row>
    <row r="10" spans="2:36" ht="14.25" customHeight="1">
      <c r="B10" s="28"/>
      <c r="C10" s="29"/>
      <c r="D10" s="29"/>
      <c r="E10" s="29"/>
      <c r="F10" s="29"/>
      <c r="G10" s="29"/>
      <c r="H10" s="29"/>
      <c r="I10" s="29"/>
      <c r="J10" s="29"/>
      <c r="K10" s="52"/>
      <c r="L10" s="29"/>
      <c r="M10" s="29"/>
      <c r="N10" s="29"/>
      <c r="O10" s="29"/>
      <c r="P10" s="29"/>
      <c r="Q10" s="29"/>
      <c r="R10" s="29"/>
      <c r="S10" s="29"/>
      <c r="T10" s="29"/>
      <c r="U10" s="29"/>
      <c r="V10" s="29"/>
      <c r="W10" s="29"/>
      <c r="X10" s="29"/>
      <c r="Y10" s="29"/>
      <c r="Z10" s="29"/>
      <c r="AA10" s="53"/>
      <c r="AB10" s="45"/>
      <c r="AC10" s="54"/>
      <c r="AD10" s="29"/>
      <c r="AE10" s="29"/>
      <c r="AF10" s="29"/>
      <c r="AG10" s="29"/>
      <c r="AH10" s="29"/>
      <c r="AI10" s="29"/>
      <c r="AJ10" s="55"/>
    </row>
    <row r="11" spans="3:36" ht="14.25" customHeight="1">
      <c r="C11" s="56"/>
      <c r="D11" s="57" t="s">
        <v>15</v>
      </c>
      <c r="E11" s="56"/>
      <c r="F11" s="56"/>
      <c r="G11" s="56"/>
      <c r="H11" s="56"/>
      <c r="I11" s="56"/>
      <c r="J11" s="56"/>
      <c r="K11" s="156" t="s">
        <v>161</v>
      </c>
      <c r="L11" s="157"/>
      <c r="M11" s="157"/>
      <c r="N11" s="157"/>
      <c r="O11" s="157"/>
      <c r="P11" s="157"/>
      <c r="Q11" s="157"/>
      <c r="R11" s="157"/>
      <c r="S11" s="157"/>
      <c r="T11" s="157"/>
      <c r="U11" s="157"/>
      <c r="V11" s="157"/>
      <c r="W11" s="157"/>
      <c r="X11" s="157"/>
      <c r="Y11" s="157"/>
      <c r="Z11" s="157"/>
      <c r="AA11" s="157"/>
      <c r="AB11" s="157"/>
      <c r="AC11" s="157"/>
      <c r="AD11" s="157"/>
      <c r="AE11" s="157"/>
      <c r="AF11" s="157"/>
      <c r="AG11" s="157"/>
      <c r="AH11" s="157"/>
      <c r="AI11" s="158"/>
      <c r="AJ11" s="58"/>
    </row>
    <row r="12" spans="2:36" ht="14.25" customHeight="1">
      <c r="B12" s="28"/>
      <c r="C12" s="29"/>
      <c r="D12" s="29"/>
      <c r="E12" s="29"/>
      <c r="F12" s="29"/>
      <c r="G12" s="29"/>
      <c r="H12" s="29"/>
      <c r="I12" s="29"/>
      <c r="J12" s="29"/>
      <c r="K12" s="52"/>
      <c r="L12" s="29"/>
      <c r="M12" s="29"/>
      <c r="N12" s="29"/>
      <c r="O12" s="29"/>
      <c r="P12" s="29"/>
      <c r="Q12" s="29"/>
      <c r="R12" s="29"/>
      <c r="S12" s="29"/>
      <c r="T12" s="29"/>
      <c r="U12" s="29"/>
      <c r="V12" s="29"/>
      <c r="W12" s="29"/>
      <c r="X12" s="29"/>
      <c r="Y12" s="29"/>
      <c r="Z12" s="29"/>
      <c r="AA12" s="53"/>
      <c r="AB12" s="45"/>
      <c r="AC12" s="54"/>
      <c r="AD12" s="29"/>
      <c r="AE12" s="29"/>
      <c r="AF12" s="29"/>
      <c r="AG12" s="29"/>
      <c r="AH12" s="29"/>
      <c r="AI12" s="29"/>
      <c r="AJ12" s="55"/>
    </row>
    <row r="13" spans="2:36" ht="14.25" customHeight="1">
      <c r="B13" s="59"/>
      <c r="C13" s="29"/>
      <c r="D13" s="29"/>
      <c r="E13" s="29"/>
      <c r="F13" s="29"/>
      <c r="G13" s="29"/>
      <c r="H13" s="29"/>
      <c r="I13" s="29"/>
      <c r="J13" s="29"/>
      <c r="K13" s="60" t="s">
        <v>16</v>
      </c>
      <c r="L13" s="61"/>
      <c r="M13" s="61"/>
      <c r="N13" s="191" t="s">
        <v>162</v>
      </c>
      <c r="O13" s="192"/>
      <c r="P13" s="192"/>
      <c r="Q13" s="192"/>
      <c r="R13" s="192"/>
      <c r="S13" s="192"/>
      <c r="T13" s="192"/>
      <c r="U13" s="192"/>
      <c r="V13" s="192"/>
      <c r="W13" s="192"/>
      <c r="X13" s="192"/>
      <c r="Y13" s="192"/>
      <c r="Z13" s="192"/>
      <c r="AA13" s="192"/>
      <c r="AB13" s="192"/>
      <c r="AC13" s="192"/>
      <c r="AD13" s="192"/>
      <c r="AE13" s="192"/>
      <c r="AF13" s="192"/>
      <c r="AG13" s="192"/>
      <c r="AH13" s="192"/>
      <c r="AI13" s="193"/>
      <c r="AJ13" s="62"/>
    </row>
    <row r="14" spans="2:36" ht="14.25" customHeight="1">
      <c r="B14" s="28"/>
      <c r="C14" s="29"/>
      <c r="D14" s="164" t="s">
        <v>160</v>
      </c>
      <c r="E14" s="164"/>
      <c r="F14" s="164"/>
      <c r="G14" s="164"/>
      <c r="H14" s="164"/>
      <c r="I14" s="164"/>
      <c r="J14" s="164"/>
      <c r="K14" s="164"/>
      <c r="L14" s="29"/>
      <c r="M14" s="29"/>
      <c r="N14" s="29"/>
      <c r="O14" s="29"/>
      <c r="P14" s="29"/>
      <c r="Q14" s="29"/>
      <c r="R14" s="29"/>
      <c r="S14" s="29"/>
      <c r="T14" s="29"/>
      <c r="U14" s="29"/>
      <c r="V14" s="29"/>
      <c r="W14" s="29"/>
      <c r="X14" s="29"/>
      <c r="Y14" s="29"/>
      <c r="Z14" s="29"/>
      <c r="AA14" s="53"/>
      <c r="AB14" s="45"/>
      <c r="AC14" s="54"/>
      <c r="AD14" s="29"/>
      <c r="AE14" s="29"/>
      <c r="AF14" s="29"/>
      <c r="AG14" s="29"/>
      <c r="AH14" s="29"/>
      <c r="AI14" s="29"/>
      <c r="AJ14" s="55"/>
    </row>
    <row r="15" spans="2:36" ht="12" customHeight="1">
      <c r="B15" s="28"/>
      <c r="C15" s="29"/>
      <c r="D15" s="63" t="s">
        <v>140</v>
      </c>
      <c r="E15" s="29"/>
      <c r="F15" s="29"/>
      <c r="G15" s="29"/>
      <c r="H15" s="63"/>
      <c r="I15" s="63"/>
      <c r="J15" s="63"/>
      <c r="K15" s="64"/>
      <c r="L15" s="29"/>
      <c r="M15" s="65" t="s">
        <v>17</v>
      </c>
      <c r="N15" s="63"/>
      <c r="O15" s="44"/>
      <c r="P15" s="29"/>
      <c r="Q15" s="29"/>
      <c r="R15" s="174">
        <v>50005</v>
      </c>
      <c r="S15" s="175"/>
      <c r="T15" s="175"/>
      <c r="U15" s="175"/>
      <c r="V15" s="176"/>
      <c r="W15" s="29"/>
      <c r="X15" s="29"/>
      <c r="Y15" s="29"/>
      <c r="Z15" s="29"/>
      <c r="AA15" s="53"/>
      <c r="AB15" s="45"/>
      <c r="AC15" s="54"/>
      <c r="AD15" s="29"/>
      <c r="AE15" s="29"/>
      <c r="AF15" s="29"/>
      <c r="AG15" s="29"/>
      <c r="AH15" s="29"/>
      <c r="AI15" s="29"/>
      <c r="AJ15" s="55"/>
    </row>
    <row r="16" spans="2:36" ht="8.25" customHeight="1">
      <c r="B16" s="28"/>
      <c r="C16" s="29"/>
      <c r="D16" s="29"/>
      <c r="E16" s="29"/>
      <c r="F16" s="29"/>
      <c r="G16" s="29"/>
      <c r="H16" s="29"/>
      <c r="I16" s="29"/>
      <c r="J16" s="29"/>
      <c r="K16" s="52"/>
      <c r="L16" s="29"/>
      <c r="M16" s="29"/>
      <c r="N16" s="29"/>
      <c r="O16" s="29"/>
      <c r="P16" s="29"/>
      <c r="Q16" s="29"/>
      <c r="R16" s="29"/>
      <c r="S16" s="29"/>
      <c r="T16" s="29"/>
      <c r="U16" s="29"/>
      <c r="V16" s="30"/>
      <c r="W16" s="29"/>
      <c r="X16" s="29"/>
      <c r="Y16" s="29"/>
      <c r="Z16" s="29"/>
      <c r="AA16" s="53"/>
      <c r="AB16" s="45"/>
      <c r="AC16" s="54"/>
      <c r="AD16" s="29"/>
      <c r="AE16" s="29"/>
      <c r="AF16" s="29"/>
      <c r="AG16" s="29"/>
      <c r="AH16" s="29"/>
      <c r="AI16" s="29"/>
      <c r="AJ16" s="55"/>
    </row>
    <row r="17" spans="4:36" ht="26.25" customHeight="1">
      <c r="D17"/>
      <c r="E17"/>
      <c r="F17"/>
      <c r="G17"/>
      <c r="H17"/>
      <c r="I17"/>
      <c r="J17"/>
      <c r="K17" s="66"/>
      <c r="L17"/>
      <c r="M17"/>
      <c r="N17"/>
      <c r="O17"/>
      <c r="P17"/>
      <c r="Q17"/>
      <c r="R17" s="177" t="s">
        <v>18</v>
      </c>
      <c r="S17" s="178"/>
      <c r="T17" s="178"/>
      <c r="U17" s="178"/>
      <c r="V17" s="179"/>
      <c r="W17" s="180" t="s">
        <v>19</v>
      </c>
      <c r="X17" s="181"/>
      <c r="Y17" s="181"/>
      <c r="Z17" s="181"/>
      <c r="AA17" s="181"/>
      <c r="AB17" s="181"/>
      <c r="AC17" s="181"/>
      <c r="AD17" s="181"/>
      <c r="AE17" s="181"/>
      <c r="AF17" s="181"/>
      <c r="AG17" s="181"/>
      <c r="AH17" s="182"/>
      <c r="AI17" s="38"/>
      <c r="AJ17" s="55"/>
    </row>
    <row r="18" spans="2:35" ht="9.75" customHeight="1">
      <c r="B18" s="67" t="s">
        <v>20</v>
      </c>
      <c r="C18" s="68"/>
      <c r="D18" s="99" t="s">
        <v>36</v>
      </c>
      <c r="E18" s="99"/>
      <c r="F18" s="99"/>
      <c r="G18" s="99"/>
      <c r="H18" s="99"/>
      <c r="I18" s="99"/>
      <c r="J18" s="99"/>
      <c r="K18" s="99"/>
      <c r="L18" s="99"/>
      <c r="M18" s="99"/>
      <c r="N18" s="99"/>
      <c r="O18" s="99"/>
      <c r="P18" s="69"/>
      <c r="Q18" s="69"/>
      <c r="R18" s="70"/>
      <c r="S18" s="71"/>
      <c r="T18" s="71"/>
      <c r="U18" s="72"/>
      <c r="V18" s="73"/>
      <c r="W18" s="74"/>
      <c r="X18" s="154"/>
      <c r="Y18" s="154"/>
      <c r="Z18" s="76"/>
      <c r="AA18" s="75"/>
      <c r="AB18" s="35"/>
      <c r="AC18" s="77"/>
      <c r="AD18" s="38"/>
      <c r="AE18" s="38"/>
      <c r="AF18" s="155"/>
      <c r="AG18" s="155"/>
      <c r="AH18" s="38"/>
      <c r="AI18" s="78"/>
    </row>
    <row r="19" spans="2:35" ht="12" customHeight="1">
      <c r="B19" s="68"/>
      <c r="C19" s="68"/>
      <c r="D19" s="170" t="s">
        <v>34</v>
      </c>
      <c r="E19" s="170"/>
      <c r="F19" s="170"/>
      <c r="G19" s="170"/>
      <c r="H19" s="170"/>
      <c r="I19" s="170"/>
      <c r="J19" s="170"/>
      <c r="K19" s="170"/>
      <c r="L19" s="170"/>
      <c r="M19" s="170"/>
      <c r="N19" s="170"/>
      <c r="O19" s="170"/>
      <c r="P19" s="76"/>
      <c r="Q19" s="76"/>
      <c r="R19" s="167"/>
      <c r="S19" s="168"/>
      <c r="T19" s="168"/>
      <c r="U19" s="168"/>
      <c r="V19" s="169"/>
      <c r="W19" s="80"/>
      <c r="X19" s="75"/>
      <c r="Y19" s="159"/>
      <c r="Z19" s="160"/>
      <c r="AA19" s="76"/>
      <c r="AC19" s="77"/>
      <c r="AD19" s="39"/>
      <c r="AE19" s="162" t="s">
        <v>159</v>
      </c>
      <c r="AF19" s="163"/>
      <c r="AG19" s="39"/>
      <c r="AH19" s="39"/>
      <c r="AI19" s="77"/>
    </row>
    <row r="20" spans="2:35" ht="12" customHeight="1">
      <c r="B20" s="68"/>
      <c r="C20" s="68"/>
      <c r="D20" s="170" t="s">
        <v>35</v>
      </c>
      <c r="E20" s="170"/>
      <c r="F20" s="170"/>
      <c r="G20" s="170"/>
      <c r="H20" s="170"/>
      <c r="I20" s="170"/>
      <c r="J20" s="170"/>
      <c r="K20" s="170"/>
      <c r="L20" s="170"/>
      <c r="M20" s="170"/>
      <c r="N20" s="170"/>
      <c r="O20" s="170"/>
      <c r="P20" s="79"/>
      <c r="Q20" s="79"/>
      <c r="R20" s="81"/>
      <c r="S20" s="79"/>
      <c r="T20" s="79"/>
      <c r="U20" s="79"/>
      <c r="V20" s="82"/>
      <c r="W20" s="80"/>
      <c r="X20" s="75"/>
      <c r="Y20" s="75"/>
      <c r="Z20" s="75"/>
      <c r="AA20" s="76"/>
      <c r="AC20" s="77"/>
      <c r="AD20" s="39"/>
      <c r="AE20" s="39"/>
      <c r="AF20" s="39"/>
      <c r="AG20" s="39"/>
      <c r="AH20" s="39"/>
      <c r="AI20" s="77"/>
    </row>
    <row r="21" spans="2:35" ht="11.25" customHeight="1">
      <c r="B21" s="68"/>
      <c r="C21" s="68"/>
      <c r="D21" s="83"/>
      <c r="E21" s="83"/>
      <c r="F21" s="83"/>
      <c r="G21" s="83"/>
      <c r="H21" s="83"/>
      <c r="I21" s="83"/>
      <c r="J21" s="83"/>
      <c r="K21" s="84"/>
      <c r="L21" s="83"/>
      <c r="M21" s="83"/>
      <c r="N21" s="83"/>
      <c r="O21" s="83"/>
      <c r="P21" s="83"/>
      <c r="Q21" s="83"/>
      <c r="R21" s="85"/>
      <c r="S21" s="35"/>
      <c r="T21" s="35"/>
      <c r="U21" s="35"/>
      <c r="V21" s="86"/>
      <c r="W21" s="87"/>
      <c r="X21" s="154"/>
      <c r="Y21" s="154"/>
      <c r="Z21" s="35"/>
      <c r="AA21" s="35"/>
      <c r="AB21" s="35"/>
      <c r="AC21" s="87"/>
      <c r="AD21" s="38"/>
      <c r="AE21" s="38"/>
      <c r="AF21" s="155"/>
      <c r="AG21" s="155"/>
      <c r="AH21" s="38"/>
      <c r="AI21" s="78"/>
    </row>
    <row r="22" spans="2:35" ht="12.75" customHeight="1">
      <c r="B22" s="67" t="s">
        <v>21</v>
      </c>
      <c r="C22" s="68"/>
      <c r="D22" s="99" t="s">
        <v>37</v>
      </c>
      <c r="E22" s="99"/>
      <c r="F22" s="99"/>
      <c r="G22" s="99"/>
      <c r="H22" s="99"/>
      <c r="I22" s="99"/>
      <c r="J22" s="99"/>
      <c r="K22" s="99"/>
      <c r="L22" s="99"/>
      <c r="M22" s="99"/>
      <c r="N22" s="99"/>
      <c r="O22" s="99"/>
      <c r="P22" s="69"/>
      <c r="Q22" s="69"/>
      <c r="R22" s="70"/>
      <c r="S22" s="71"/>
      <c r="T22" s="71"/>
      <c r="U22" s="38"/>
      <c r="V22" s="88"/>
      <c r="W22" s="78"/>
      <c r="X22" s="38"/>
      <c r="AB22" s="88"/>
      <c r="AG22" s="38"/>
      <c r="AH22" s="38"/>
      <c r="AI22" s="78"/>
    </row>
    <row r="23" spans="4:35" ht="11.25" customHeight="1">
      <c r="D23" s="99" t="s">
        <v>143</v>
      </c>
      <c r="E23" s="99"/>
      <c r="F23" s="99"/>
      <c r="G23" s="99"/>
      <c r="H23" s="99"/>
      <c r="I23" s="99"/>
      <c r="J23" s="99"/>
      <c r="K23" s="99"/>
      <c r="L23" s="99"/>
      <c r="M23" s="99"/>
      <c r="N23" s="99"/>
      <c r="O23" s="99"/>
      <c r="P23" s="69"/>
      <c r="Q23" s="69"/>
      <c r="R23" s="70"/>
      <c r="S23" s="71"/>
      <c r="T23" s="71"/>
      <c r="U23" s="38"/>
      <c r="V23" s="88"/>
      <c r="W23" s="78"/>
      <c r="X23" s="38"/>
      <c r="Y23" s="159" t="s">
        <v>164</v>
      </c>
      <c r="Z23" s="160"/>
      <c r="AB23" s="88"/>
      <c r="AC23" s="38"/>
      <c r="AE23" s="162"/>
      <c r="AF23" s="163"/>
      <c r="AI23" s="78"/>
    </row>
    <row r="24" spans="4:35" ht="11.25" customHeight="1">
      <c r="D24" s="99" t="s">
        <v>141</v>
      </c>
      <c r="E24" s="99"/>
      <c r="F24" s="99"/>
      <c r="G24" s="99"/>
      <c r="H24" s="99"/>
      <c r="I24" s="99"/>
      <c r="J24" s="99"/>
      <c r="K24" s="99"/>
      <c r="L24" s="99"/>
      <c r="M24" s="99"/>
      <c r="N24" s="99"/>
      <c r="O24" s="99"/>
      <c r="P24" s="69"/>
      <c r="Q24" s="69"/>
      <c r="R24" s="167"/>
      <c r="S24" s="168"/>
      <c r="T24" s="168"/>
      <c r="U24" s="168"/>
      <c r="V24" s="169"/>
      <c r="W24" s="78"/>
      <c r="X24" s="75"/>
      <c r="AB24" s="88"/>
      <c r="AG24" s="39"/>
      <c r="AI24" s="78"/>
    </row>
    <row r="25" spans="4:41" s="93" customFormat="1" ht="18" customHeight="1">
      <c r="D25" s="99" t="s">
        <v>142</v>
      </c>
      <c r="E25" s="99"/>
      <c r="F25" s="99"/>
      <c r="G25" s="99"/>
      <c r="H25" s="99"/>
      <c r="I25" s="99"/>
      <c r="J25" s="99"/>
      <c r="K25" s="99"/>
      <c r="L25" s="99"/>
      <c r="M25" s="99"/>
      <c r="N25" s="99"/>
      <c r="O25" s="99"/>
      <c r="P25" s="89"/>
      <c r="Q25" s="89"/>
      <c r="R25" s="92"/>
      <c r="S25" s="91"/>
      <c r="T25" s="91"/>
      <c r="U25" s="94"/>
      <c r="V25" s="95"/>
      <c r="W25" s="96"/>
      <c r="X25" s="94"/>
      <c r="Y25" s="94"/>
      <c r="Z25" s="94"/>
      <c r="AB25" s="94"/>
      <c r="AC25" s="96"/>
      <c r="AI25" s="96"/>
      <c r="AM25" s="2"/>
      <c r="AN25" s="2"/>
      <c r="AO25" s="2"/>
    </row>
    <row r="26" spans="2:41" s="93" customFormat="1" ht="11.25">
      <c r="B26" s="21" t="s">
        <v>22</v>
      </c>
      <c r="D26" s="165" t="s">
        <v>144</v>
      </c>
      <c r="E26" s="165"/>
      <c r="F26" s="165"/>
      <c r="G26" s="165"/>
      <c r="H26" s="165"/>
      <c r="I26" s="165"/>
      <c r="J26" s="165"/>
      <c r="K26" s="165"/>
      <c r="L26" s="165"/>
      <c r="M26" s="165"/>
      <c r="N26" s="21"/>
      <c r="O26" s="21"/>
      <c r="P26" s="89"/>
      <c r="Q26" s="89"/>
      <c r="R26" s="92"/>
      <c r="S26" s="91"/>
      <c r="T26" s="91"/>
      <c r="U26" s="94"/>
      <c r="V26" s="95"/>
      <c r="W26" s="96"/>
      <c r="X26" s="94"/>
      <c r="Y26" s="94"/>
      <c r="Z26" s="94"/>
      <c r="AB26" s="94"/>
      <c r="AC26" s="96"/>
      <c r="AI26" s="96"/>
      <c r="AM26" s="2"/>
      <c r="AN26" s="2"/>
      <c r="AO26" s="2"/>
    </row>
    <row r="27" spans="4:41" s="93" customFormat="1" ht="11.25" customHeight="1">
      <c r="D27" s="143" t="s">
        <v>145</v>
      </c>
      <c r="E27" s="143"/>
      <c r="F27" s="143"/>
      <c r="G27" s="143"/>
      <c r="H27" s="143"/>
      <c r="I27" s="143"/>
      <c r="J27" s="143"/>
      <c r="K27" s="143"/>
      <c r="L27" s="143"/>
      <c r="M27" s="143"/>
      <c r="N27" s="56"/>
      <c r="O27" s="56"/>
      <c r="P27" s="89"/>
      <c r="Q27" s="89"/>
      <c r="R27" s="92"/>
      <c r="S27" s="91"/>
      <c r="T27" s="91"/>
      <c r="U27" s="94"/>
      <c r="V27" s="95"/>
      <c r="W27" s="78"/>
      <c r="X27" s="38"/>
      <c r="Y27" s="159"/>
      <c r="Z27" s="160"/>
      <c r="AA27" s="21"/>
      <c r="AB27" s="88"/>
      <c r="AC27" s="38"/>
      <c r="AD27" s="21"/>
      <c r="AE27" s="162" t="s">
        <v>159</v>
      </c>
      <c r="AF27" s="163"/>
      <c r="AG27" s="21"/>
      <c r="AH27" s="21"/>
      <c r="AI27" s="96"/>
      <c r="AM27" s="2"/>
      <c r="AN27" s="2"/>
      <c r="AO27" s="2"/>
    </row>
    <row r="28" spans="4:41" s="93" customFormat="1" ht="11.25">
      <c r="D28" s="165" t="s">
        <v>146</v>
      </c>
      <c r="E28" s="165"/>
      <c r="F28" s="165"/>
      <c r="G28" s="165"/>
      <c r="H28" s="165"/>
      <c r="I28" s="165"/>
      <c r="J28" s="165"/>
      <c r="K28" s="165"/>
      <c r="L28" s="165"/>
      <c r="M28" s="165"/>
      <c r="N28" s="165"/>
      <c r="O28" s="165"/>
      <c r="P28" s="165"/>
      <c r="Q28" s="89"/>
      <c r="R28" s="92"/>
      <c r="S28" s="91"/>
      <c r="T28" s="91"/>
      <c r="U28" s="94"/>
      <c r="V28" s="95"/>
      <c r="W28" s="96"/>
      <c r="X28" s="94"/>
      <c r="Y28" s="94"/>
      <c r="Z28" s="94"/>
      <c r="AB28" s="94"/>
      <c r="AC28" s="96"/>
      <c r="AI28" s="96"/>
      <c r="AM28" s="2"/>
      <c r="AN28" s="2"/>
      <c r="AO28" s="2"/>
    </row>
    <row r="29" spans="4:35" ht="11.25">
      <c r="D29" s="164" t="s">
        <v>147</v>
      </c>
      <c r="E29" s="164"/>
      <c r="F29" s="164"/>
      <c r="G29" s="164"/>
      <c r="H29" s="164"/>
      <c r="I29" s="164"/>
      <c r="J29" s="164"/>
      <c r="K29" s="164"/>
      <c r="L29" s="164"/>
      <c r="M29" s="164"/>
      <c r="N29" s="164"/>
      <c r="O29" s="164"/>
      <c r="P29" s="164"/>
      <c r="Q29" s="63"/>
      <c r="R29" s="97"/>
      <c r="S29" s="42"/>
      <c r="T29" s="42"/>
      <c r="U29" s="38"/>
      <c r="V29" s="88"/>
      <c r="W29" s="78"/>
      <c r="X29" s="38"/>
      <c r="Y29" s="38"/>
      <c r="Z29" s="38"/>
      <c r="AC29" s="78"/>
      <c r="AI29" s="78"/>
    </row>
    <row r="30" spans="2:35" ht="11.25" customHeight="1">
      <c r="B30" s="21" t="s">
        <v>23</v>
      </c>
      <c r="D30" s="161" t="s">
        <v>122</v>
      </c>
      <c r="E30" s="161"/>
      <c r="F30" s="161"/>
      <c r="G30" s="161"/>
      <c r="H30" s="161"/>
      <c r="I30" s="161"/>
      <c r="J30" s="161"/>
      <c r="K30" s="161"/>
      <c r="L30" s="161"/>
      <c r="M30" s="161"/>
      <c r="N30" s="161"/>
      <c r="O30" s="161"/>
      <c r="P30" s="69"/>
      <c r="Q30" s="69"/>
      <c r="R30" s="70"/>
      <c r="S30" s="71"/>
      <c r="T30" s="71"/>
      <c r="U30" s="38"/>
      <c r="V30" s="88"/>
      <c r="W30" s="78"/>
      <c r="X30" s="38"/>
      <c r="Y30" s="38"/>
      <c r="Z30" s="38"/>
      <c r="AC30" s="78"/>
      <c r="AI30" s="78"/>
    </row>
    <row r="31" spans="4:38" ht="11.25" customHeight="1">
      <c r="D31" s="161" t="s">
        <v>38</v>
      </c>
      <c r="E31" s="161"/>
      <c r="F31" s="161"/>
      <c r="G31" s="161"/>
      <c r="H31" s="161"/>
      <c r="I31" s="161"/>
      <c r="J31" s="161"/>
      <c r="K31" s="161"/>
      <c r="L31" s="161"/>
      <c r="M31" s="161"/>
      <c r="N31" s="161"/>
      <c r="O31" s="161"/>
      <c r="P31" s="69"/>
      <c r="Q31" s="69"/>
      <c r="R31" s="167"/>
      <c r="S31" s="168"/>
      <c r="T31" s="168"/>
      <c r="U31" s="168"/>
      <c r="V31" s="169"/>
      <c r="W31" s="78"/>
      <c r="X31" s="38"/>
      <c r="Y31" s="159"/>
      <c r="Z31" s="160"/>
      <c r="AC31" s="78"/>
      <c r="AE31" s="162" t="s">
        <v>159</v>
      </c>
      <c r="AF31" s="163"/>
      <c r="AI31" s="78"/>
      <c r="AL31" s="98"/>
    </row>
    <row r="32" spans="16:35" ht="11.25">
      <c r="P32" s="63"/>
      <c r="Q32" s="63"/>
      <c r="R32" s="97"/>
      <c r="S32" s="42"/>
      <c r="T32" s="42"/>
      <c r="U32" s="38"/>
      <c r="V32" s="88"/>
      <c r="W32" s="78"/>
      <c r="X32" s="38"/>
      <c r="Y32" s="38"/>
      <c r="Z32" s="38"/>
      <c r="AC32" s="78"/>
      <c r="AI32" s="78"/>
    </row>
    <row r="33" spans="2:35" ht="11.25" customHeight="1">
      <c r="B33" s="21" t="s">
        <v>24</v>
      </c>
      <c r="D33" s="161" t="s">
        <v>123</v>
      </c>
      <c r="E33" s="161"/>
      <c r="F33" s="161"/>
      <c r="G33" s="161"/>
      <c r="H33" s="161"/>
      <c r="I33" s="161"/>
      <c r="J33" s="161"/>
      <c r="K33" s="161"/>
      <c r="L33" s="161"/>
      <c r="M33" s="161"/>
      <c r="N33" s="161"/>
      <c r="O33" s="161"/>
      <c r="P33" s="69"/>
      <c r="Q33" s="69"/>
      <c r="R33" s="70"/>
      <c r="S33" s="71"/>
      <c r="T33" s="71"/>
      <c r="U33" s="38"/>
      <c r="V33" s="88"/>
      <c r="W33" s="78"/>
      <c r="X33" s="38"/>
      <c r="Y33" s="159"/>
      <c r="Z33" s="160"/>
      <c r="AB33" s="88"/>
      <c r="AC33" s="38"/>
      <c r="AE33" s="162" t="s">
        <v>159</v>
      </c>
      <c r="AF33" s="163"/>
      <c r="AI33" s="78"/>
    </row>
    <row r="34" spans="4:35" ht="11.25" customHeight="1">
      <c r="D34" s="161"/>
      <c r="E34" s="161"/>
      <c r="F34" s="161"/>
      <c r="G34" s="161"/>
      <c r="H34" s="161"/>
      <c r="I34" s="161"/>
      <c r="J34" s="161"/>
      <c r="K34" s="161"/>
      <c r="L34" s="161"/>
      <c r="M34" s="161"/>
      <c r="N34" s="161"/>
      <c r="O34" s="161"/>
      <c r="P34" s="69"/>
      <c r="Q34" s="69"/>
      <c r="R34" s="167"/>
      <c r="S34" s="168"/>
      <c r="T34" s="168"/>
      <c r="U34" s="168"/>
      <c r="V34" s="169"/>
      <c r="AB34" s="88"/>
      <c r="AI34" s="78"/>
    </row>
    <row r="35" spans="2:35" ht="11.25" customHeight="1">
      <c r="B35" s="21" t="s">
        <v>25</v>
      </c>
      <c r="D35" s="99" t="s">
        <v>39</v>
      </c>
      <c r="E35" s="69"/>
      <c r="F35" s="69"/>
      <c r="G35" s="69"/>
      <c r="H35" s="69"/>
      <c r="I35" s="69"/>
      <c r="J35" s="69"/>
      <c r="K35" s="69"/>
      <c r="L35" s="69"/>
      <c r="M35" s="69"/>
      <c r="N35" s="69"/>
      <c r="O35" s="69"/>
      <c r="P35" s="69"/>
      <c r="Q35" s="69"/>
      <c r="R35" s="80"/>
      <c r="S35" s="76"/>
      <c r="T35" s="76"/>
      <c r="U35" s="76"/>
      <c r="V35" s="116"/>
      <c r="W35" s="78"/>
      <c r="X35" s="38"/>
      <c r="Y35" s="75"/>
      <c r="Z35" s="75"/>
      <c r="AC35" s="78"/>
      <c r="AE35" s="62"/>
      <c r="AF35" s="62"/>
      <c r="AI35" s="78"/>
    </row>
    <row r="36" spans="4:35" ht="11.25" customHeight="1">
      <c r="D36" s="99" t="s">
        <v>56</v>
      </c>
      <c r="E36" s="69"/>
      <c r="F36" s="69"/>
      <c r="G36" s="69"/>
      <c r="H36" s="69"/>
      <c r="I36" s="69"/>
      <c r="J36" s="69"/>
      <c r="K36" s="69"/>
      <c r="L36" s="69"/>
      <c r="M36" s="69"/>
      <c r="N36" s="69"/>
      <c r="O36" s="69"/>
      <c r="P36" s="69"/>
      <c r="Q36" s="69"/>
      <c r="R36" s="80"/>
      <c r="S36" s="76"/>
      <c r="T36" s="76"/>
      <c r="U36" s="76"/>
      <c r="V36" s="116"/>
      <c r="W36" s="78"/>
      <c r="X36" s="38"/>
      <c r="Y36" s="159"/>
      <c r="Z36" s="160"/>
      <c r="AC36" s="78"/>
      <c r="AE36" s="162" t="s">
        <v>159</v>
      </c>
      <c r="AF36" s="163"/>
      <c r="AI36" s="78"/>
    </row>
    <row r="37" spans="4:35" ht="11.25" customHeight="1">
      <c r="D37" s="99" t="s">
        <v>55</v>
      </c>
      <c r="E37" s="69"/>
      <c r="F37" s="69"/>
      <c r="G37" s="69"/>
      <c r="H37" s="69"/>
      <c r="I37" s="69"/>
      <c r="J37" s="69"/>
      <c r="K37" s="69"/>
      <c r="L37" s="69"/>
      <c r="M37" s="69"/>
      <c r="N37" s="69"/>
      <c r="O37" s="69"/>
      <c r="P37" s="69"/>
      <c r="Q37" s="69"/>
      <c r="R37" s="80"/>
      <c r="S37" s="76"/>
      <c r="T37" s="76"/>
      <c r="U37" s="76"/>
      <c r="V37" s="116"/>
      <c r="W37" s="78"/>
      <c r="X37" s="38"/>
      <c r="Y37" s="75"/>
      <c r="Z37" s="75"/>
      <c r="AC37" s="78"/>
      <c r="AE37" s="62"/>
      <c r="AF37" s="62"/>
      <c r="AI37" s="78"/>
    </row>
    <row r="38" spans="4:35" ht="11.25" customHeight="1">
      <c r="D38" s="99" t="s">
        <v>40</v>
      </c>
      <c r="E38" s="69"/>
      <c r="F38" s="69"/>
      <c r="G38" s="69"/>
      <c r="H38" s="69"/>
      <c r="I38" s="69"/>
      <c r="J38" s="69"/>
      <c r="K38" s="69"/>
      <c r="L38" s="69"/>
      <c r="M38" s="69"/>
      <c r="N38" s="69"/>
      <c r="O38" s="69"/>
      <c r="P38" s="69"/>
      <c r="Q38" s="69"/>
      <c r="R38" s="80"/>
      <c r="S38" s="76"/>
      <c r="T38" s="76"/>
      <c r="U38" s="76"/>
      <c r="V38" s="116"/>
      <c r="W38" s="78"/>
      <c r="X38" s="38"/>
      <c r="Y38" s="75"/>
      <c r="Z38" s="75"/>
      <c r="AC38" s="78"/>
      <c r="AE38" s="62"/>
      <c r="AF38" s="62"/>
      <c r="AI38" s="78"/>
    </row>
    <row r="39" spans="4:35" ht="11.25" customHeight="1">
      <c r="D39" s="99" t="s">
        <v>148</v>
      </c>
      <c r="E39" s="69"/>
      <c r="F39" s="69"/>
      <c r="G39" s="69"/>
      <c r="H39" s="69"/>
      <c r="I39" s="69"/>
      <c r="J39" s="69"/>
      <c r="K39" s="69"/>
      <c r="L39" s="69"/>
      <c r="M39" s="69"/>
      <c r="N39" s="69"/>
      <c r="O39" s="69"/>
      <c r="P39" s="69"/>
      <c r="Q39" s="69"/>
      <c r="R39" s="80"/>
      <c r="S39" s="76"/>
      <c r="T39" s="76"/>
      <c r="U39" s="76"/>
      <c r="V39" s="116"/>
      <c r="W39" s="78"/>
      <c r="X39" s="38"/>
      <c r="Y39" s="75"/>
      <c r="Z39" s="75"/>
      <c r="AC39" s="78"/>
      <c r="AE39" s="62"/>
      <c r="AF39" s="62"/>
      <c r="AI39" s="78"/>
    </row>
    <row r="40" spans="4:35" ht="11.25" customHeight="1">
      <c r="D40" s="99"/>
      <c r="E40" s="69"/>
      <c r="F40" s="69"/>
      <c r="G40" s="69"/>
      <c r="H40" s="69"/>
      <c r="I40" s="69"/>
      <c r="J40" s="69"/>
      <c r="K40" s="69"/>
      <c r="L40" s="69"/>
      <c r="M40" s="69"/>
      <c r="N40" s="69"/>
      <c r="O40" s="69"/>
      <c r="P40" s="69"/>
      <c r="Q40" s="69"/>
      <c r="R40" s="80"/>
      <c r="S40" s="76"/>
      <c r="T40" s="76"/>
      <c r="U40" s="76"/>
      <c r="V40" s="116"/>
      <c r="W40" s="78"/>
      <c r="X40" s="38"/>
      <c r="Y40" s="75"/>
      <c r="Z40" s="75"/>
      <c r="AC40" s="78"/>
      <c r="AE40" s="62"/>
      <c r="AF40" s="62"/>
      <c r="AI40" s="78"/>
    </row>
    <row r="41" spans="2:35" ht="11.25" customHeight="1">
      <c r="B41" s="21" t="s">
        <v>26</v>
      </c>
      <c r="D41" s="99" t="s">
        <v>41</v>
      </c>
      <c r="E41" s="69"/>
      <c r="F41" s="69"/>
      <c r="G41" s="69"/>
      <c r="H41" s="69"/>
      <c r="I41" s="69"/>
      <c r="J41" s="69"/>
      <c r="K41" s="69"/>
      <c r="L41" s="69"/>
      <c r="M41" s="69"/>
      <c r="N41" s="69"/>
      <c r="O41" s="69"/>
      <c r="P41" s="69"/>
      <c r="Q41" s="69"/>
      <c r="R41" s="80"/>
      <c r="S41" s="76"/>
      <c r="T41" s="76"/>
      <c r="U41" s="76"/>
      <c r="V41" s="116"/>
      <c r="W41" s="78"/>
      <c r="X41" s="38"/>
      <c r="Y41" s="75"/>
      <c r="Z41" s="75"/>
      <c r="AC41" s="78"/>
      <c r="AE41" s="62"/>
      <c r="AF41" s="62"/>
      <c r="AI41" s="78"/>
    </row>
    <row r="42" spans="4:35" ht="11.25" customHeight="1">
      <c r="D42" s="99" t="s">
        <v>42</v>
      </c>
      <c r="E42" s="69"/>
      <c r="F42" s="69"/>
      <c r="G42" s="69"/>
      <c r="H42" s="69"/>
      <c r="I42" s="69"/>
      <c r="J42" s="69"/>
      <c r="K42" s="69"/>
      <c r="L42" s="69"/>
      <c r="M42" s="69"/>
      <c r="N42" s="69"/>
      <c r="O42" s="69"/>
      <c r="P42" s="69"/>
      <c r="Q42" s="69"/>
      <c r="R42" s="80"/>
      <c r="S42" s="76"/>
      <c r="T42" s="76"/>
      <c r="U42" s="76"/>
      <c r="V42" s="116"/>
      <c r="W42" s="78"/>
      <c r="X42" s="38"/>
      <c r="Y42" s="159"/>
      <c r="Z42" s="160"/>
      <c r="AC42" s="78"/>
      <c r="AE42" s="162" t="s">
        <v>159</v>
      </c>
      <c r="AF42" s="163"/>
      <c r="AI42" s="78"/>
    </row>
    <row r="43" spans="4:35" ht="11.25" customHeight="1">
      <c r="D43" s="99" t="s">
        <v>44</v>
      </c>
      <c r="E43" s="69"/>
      <c r="F43" s="69"/>
      <c r="G43" s="69"/>
      <c r="H43" s="69"/>
      <c r="I43" s="69"/>
      <c r="J43" s="69"/>
      <c r="K43" s="69"/>
      <c r="L43" s="69"/>
      <c r="M43" s="69"/>
      <c r="N43" s="69"/>
      <c r="O43" s="69"/>
      <c r="P43" s="69"/>
      <c r="Q43" s="69"/>
      <c r="R43" s="80"/>
      <c r="S43" s="76"/>
      <c r="T43" s="76"/>
      <c r="U43" s="76"/>
      <c r="V43" s="116"/>
      <c r="W43" s="78"/>
      <c r="X43" s="38"/>
      <c r="Y43" s="75"/>
      <c r="Z43" s="75"/>
      <c r="AC43" s="78"/>
      <c r="AE43" s="62"/>
      <c r="AF43" s="62"/>
      <c r="AI43" s="78"/>
    </row>
    <row r="44" spans="4:35" ht="11.25" customHeight="1">
      <c r="D44" s="99" t="s">
        <v>43</v>
      </c>
      <c r="E44" s="69"/>
      <c r="F44" s="69"/>
      <c r="G44" s="69"/>
      <c r="H44" s="69"/>
      <c r="I44" s="69"/>
      <c r="J44" s="69"/>
      <c r="K44" s="69"/>
      <c r="L44" s="69"/>
      <c r="M44" s="69"/>
      <c r="N44" s="69"/>
      <c r="O44" s="69"/>
      <c r="P44" s="69"/>
      <c r="Q44" s="69"/>
      <c r="R44" s="80"/>
      <c r="S44" s="76"/>
      <c r="T44" s="76"/>
      <c r="U44" s="76"/>
      <c r="V44" s="116"/>
      <c r="W44" s="78"/>
      <c r="X44" s="38"/>
      <c r="Y44" s="75"/>
      <c r="Z44" s="75"/>
      <c r="AC44" s="78"/>
      <c r="AE44" s="62"/>
      <c r="AF44" s="62"/>
      <c r="AI44" s="78"/>
    </row>
    <row r="45" spans="4:35" ht="11.25" customHeight="1">
      <c r="D45" s="99"/>
      <c r="E45" s="69"/>
      <c r="F45" s="69"/>
      <c r="G45" s="69"/>
      <c r="H45" s="69"/>
      <c r="I45" s="69"/>
      <c r="J45" s="69"/>
      <c r="K45" s="69"/>
      <c r="L45" s="69"/>
      <c r="M45" s="69"/>
      <c r="N45" s="69"/>
      <c r="O45" s="69"/>
      <c r="P45" s="69"/>
      <c r="Q45" s="69"/>
      <c r="R45" s="80"/>
      <c r="S45" s="76"/>
      <c r="T45" s="76"/>
      <c r="U45" s="76"/>
      <c r="V45" s="116"/>
      <c r="W45" s="78"/>
      <c r="X45" s="38"/>
      <c r="Y45" s="75"/>
      <c r="Z45" s="75"/>
      <c r="AC45" s="78"/>
      <c r="AE45" s="62"/>
      <c r="AF45" s="62"/>
      <c r="AI45" s="78"/>
    </row>
    <row r="46" spans="2:35" ht="11.25" customHeight="1">
      <c r="B46" s="21" t="s">
        <v>27</v>
      </c>
      <c r="D46" s="99" t="s">
        <v>45</v>
      </c>
      <c r="E46" s="69"/>
      <c r="F46" s="69"/>
      <c r="G46" s="69"/>
      <c r="H46" s="69"/>
      <c r="I46" s="69"/>
      <c r="J46" s="69"/>
      <c r="K46" s="69"/>
      <c r="L46" s="69"/>
      <c r="M46" s="69"/>
      <c r="N46" s="69"/>
      <c r="O46" s="69"/>
      <c r="P46" s="69"/>
      <c r="Q46" s="69"/>
      <c r="R46" s="80"/>
      <c r="S46" s="76"/>
      <c r="T46" s="76"/>
      <c r="U46" s="76"/>
      <c r="V46" s="116"/>
      <c r="W46" s="78"/>
      <c r="X46" s="38"/>
      <c r="Y46" s="75"/>
      <c r="Z46" s="75"/>
      <c r="AC46" s="78"/>
      <c r="AE46" s="62"/>
      <c r="AF46" s="62"/>
      <c r="AI46" s="78"/>
    </row>
    <row r="47" spans="4:35" ht="11.25" customHeight="1">
      <c r="D47" s="99" t="s">
        <v>46</v>
      </c>
      <c r="E47" s="69"/>
      <c r="F47" s="69"/>
      <c r="G47" s="69"/>
      <c r="H47" s="69"/>
      <c r="I47" s="69"/>
      <c r="J47" s="69"/>
      <c r="K47" s="69"/>
      <c r="L47" s="69"/>
      <c r="M47" s="69"/>
      <c r="N47" s="69"/>
      <c r="O47" s="69"/>
      <c r="P47" s="69"/>
      <c r="Q47" s="69"/>
      <c r="R47" s="80"/>
      <c r="S47" s="76"/>
      <c r="T47" s="76"/>
      <c r="U47" s="76"/>
      <c r="V47" s="116"/>
      <c r="W47" s="78"/>
      <c r="X47" s="38"/>
      <c r="Y47" s="159"/>
      <c r="Z47" s="160"/>
      <c r="AC47" s="78"/>
      <c r="AE47" s="162" t="s">
        <v>159</v>
      </c>
      <c r="AF47" s="163"/>
      <c r="AI47" s="78"/>
    </row>
    <row r="48" spans="4:35" ht="11.25" customHeight="1">
      <c r="D48" s="99" t="s">
        <v>47</v>
      </c>
      <c r="E48" s="69"/>
      <c r="F48" s="69"/>
      <c r="G48" s="69"/>
      <c r="H48" s="69"/>
      <c r="I48" s="69"/>
      <c r="J48" s="69"/>
      <c r="K48" s="69"/>
      <c r="L48" s="69"/>
      <c r="M48" s="69"/>
      <c r="N48" s="69"/>
      <c r="O48" s="69"/>
      <c r="P48" s="69"/>
      <c r="Q48" s="69"/>
      <c r="R48" s="80"/>
      <c r="S48" s="76"/>
      <c r="T48" s="76"/>
      <c r="U48" s="76"/>
      <c r="V48" s="116"/>
      <c r="W48" s="78"/>
      <c r="X48" s="38"/>
      <c r="Y48" s="75"/>
      <c r="Z48" s="75"/>
      <c r="AC48" s="78"/>
      <c r="AE48" s="62"/>
      <c r="AF48" s="62"/>
      <c r="AI48" s="78"/>
    </row>
    <row r="49" spans="4:35" ht="11.25" customHeight="1">
      <c r="D49" s="99"/>
      <c r="E49" s="69"/>
      <c r="F49" s="69"/>
      <c r="G49" s="69"/>
      <c r="H49" s="69"/>
      <c r="I49" s="69"/>
      <c r="J49" s="69"/>
      <c r="K49" s="69"/>
      <c r="L49" s="69"/>
      <c r="M49" s="69"/>
      <c r="N49" s="69"/>
      <c r="O49" s="69"/>
      <c r="P49" s="69"/>
      <c r="Q49" s="69"/>
      <c r="R49" s="80"/>
      <c r="S49" s="76"/>
      <c r="T49" s="76"/>
      <c r="U49" s="76"/>
      <c r="V49" s="116"/>
      <c r="W49" s="78"/>
      <c r="X49" s="38"/>
      <c r="Y49" s="75"/>
      <c r="Z49" s="75"/>
      <c r="AC49" s="78"/>
      <c r="AE49" s="62"/>
      <c r="AF49" s="62"/>
      <c r="AI49" s="78"/>
    </row>
    <row r="50" spans="2:35" ht="11.25" customHeight="1">
      <c r="B50" s="21" t="s">
        <v>48</v>
      </c>
      <c r="D50" s="99" t="s">
        <v>49</v>
      </c>
      <c r="E50" s="69"/>
      <c r="F50" s="69"/>
      <c r="G50" s="69"/>
      <c r="H50" s="69"/>
      <c r="I50" s="69"/>
      <c r="J50" s="69"/>
      <c r="K50" s="69"/>
      <c r="L50" s="69"/>
      <c r="M50" s="69"/>
      <c r="N50" s="69"/>
      <c r="O50" s="69"/>
      <c r="P50" s="69"/>
      <c r="Q50" s="69"/>
      <c r="R50" s="80"/>
      <c r="S50" s="76"/>
      <c r="T50" s="76"/>
      <c r="U50" s="76"/>
      <c r="V50" s="116"/>
      <c r="W50" s="78"/>
      <c r="X50" s="38"/>
      <c r="Y50" s="75"/>
      <c r="Z50" s="75"/>
      <c r="AC50" s="78"/>
      <c r="AE50" s="62"/>
      <c r="AF50" s="62"/>
      <c r="AI50" s="78"/>
    </row>
    <row r="51" spans="4:35" ht="11.25" customHeight="1">
      <c r="D51" s="99" t="s">
        <v>50</v>
      </c>
      <c r="E51" s="69"/>
      <c r="F51" s="69"/>
      <c r="G51" s="69"/>
      <c r="H51" s="69"/>
      <c r="I51" s="69"/>
      <c r="J51" s="69"/>
      <c r="K51" s="69"/>
      <c r="L51" s="69"/>
      <c r="M51" s="69"/>
      <c r="N51" s="69"/>
      <c r="O51" s="69"/>
      <c r="P51" s="69"/>
      <c r="Q51" s="69"/>
      <c r="R51" s="80"/>
      <c r="S51" s="76"/>
      <c r="T51" s="76"/>
      <c r="U51" s="76"/>
      <c r="V51" s="116"/>
      <c r="W51" s="78"/>
      <c r="X51" s="38"/>
      <c r="Y51" s="159"/>
      <c r="Z51" s="160"/>
      <c r="AC51" s="78"/>
      <c r="AE51" s="162" t="s">
        <v>159</v>
      </c>
      <c r="AF51" s="163"/>
      <c r="AI51" s="78"/>
    </row>
    <row r="52" spans="4:35" ht="11.25" customHeight="1">
      <c r="D52" s="99"/>
      <c r="E52" s="69"/>
      <c r="F52" s="69"/>
      <c r="G52" s="69"/>
      <c r="H52" s="69"/>
      <c r="I52" s="69"/>
      <c r="J52" s="69"/>
      <c r="K52" s="69"/>
      <c r="L52" s="69"/>
      <c r="M52" s="69"/>
      <c r="N52" s="69"/>
      <c r="O52" s="69"/>
      <c r="P52" s="69"/>
      <c r="Q52" s="69"/>
      <c r="R52" s="80"/>
      <c r="S52" s="76"/>
      <c r="T52" s="76"/>
      <c r="U52" s="76"/>
      <c r="V52" s="116"/>
      <c r="W52" s="78"/>
      <c r="X52" s="38"/>
      <c r="Y52" s="75"/>
      <c r="Z52" s="75"/>
      <c r="AC52" s="78"/>
      <c r="AE52" s="62"/>
      <c r="AF52" s="62"/>
      <c r="AI52" s="78"/>
    </row>
    <row r="53" spans="2:35" ht="11.25" customHeight="1">
      <c r="B53" s="21" t="s">
        <v>51</v>
      </c>
      <c r="D53" s="99" t="s">
        <v>52</v>
      </c>
      <c r="E53" s="69"/>
      <c r="F53" s="69"/>
      <c r="G53" s="69"/>
      <c r="H53" s="69"/>
      <c r="I53" s="69"/>
      <c r="J53" s="69"/>
      <c r="K53" s="69"/>
      <c r="L53" s="69"/>
      <c r="M53" s="69"/>
      <c r="N53" s="69"/>
      <c r="O53" s="69"/>
      <c r="P53" s="69"/>
      <c r="Q53" s="69"/>
      <c r="R53" s="80"/>
      <c r="S53" s="76"/>
      <c r="T53" s="76"/>
      <c r="U53" s="76"/>
      <c r="V53" s="116"/>
      <c r="W53" s="78"/>
      <c r="X53" s="38"/>
      <c r="Y53" s="75"/>
      <c r="Z53" s="75"/>
      <c r="AC53" s="78"/>
      <c r="AE53" s="62"/>
      <c r="AF53" s="62"/>
      <c r="AI53" s="78"/>
    </row>
    <row r="54" spans="4:35" ht="11.25" customHeight="1">
      <c r="D54" s="99" t="s">
        <v>53</v>
      </c>
      <c r="E54" s="69"/>
      <c r="F54" s="69"/>
      <c r="G54" s="69"/>
      <c r="H54" s="69"/>
      <c r="I54" s="69"/>
      <c r="J54" s="69"/>
      <c r="K54" s="69"/>
      <c r="L54" s="69"/>
      <c r="M54" s="69"/>
      <c r="N54" s="69"/>
      <c r="O54" s="69"/>
      <c r="P54" s="69"/>
      <c r="Q54" s="69"/>
      <c r="R54" s="80"/>
      <c r="S54" s="76"/>
      <c r="T54" s="76"/>
      <c r="U54" s="76"/>
      <c r="V54" s="116"/>
      <c r="W54" s="78"/>
      <c r="X54" s="38"/>
      <c r="Y54" s="159"/>
      <c r="Z54" s="160"/>
      <c r="AC54" s="78"/>
      <c r="AE54" s="162" t="s">
        <v>159</v>
      </c>
      <c r="AF54" s="163"/>
      <c r="AI54" s="78"/>
    </row>
    <row r="55" spans="4:35" ht="11.25" customHeight="1">
      <c r="D55" s="99" t="s">
        <v>54</v>
      </c>
      <c r="E55" s="69"/>
      <c r="F55" s="69"/>
      <c r="G55" s="69"/>
      <c r="H55" s="69"/>
      <c r="I55" s="69"/>
      <c r="J55" s="69"/>
      <c r="K55" s="69"/>
      <c r="L55" s="69"/>
      <c r="M55" s="69"/>
      <c r="N55" s="69"/>
      <c r="O55" s="69"/>
      <c r="P55" s="69"/>
      <c r="Q55" s="69"/>
      <c r="R55" s="80"/>
      <c r="S55" s="76"/>
      <c r="T55" s="76"/>
      <c r="U55" s="76"/>
      <c r="V55" s="116"/>
      <c r="W55" s="78"/>
      <c r="X55" s="38"/>
      <c r="Y55" s="75"/>
      <c r="Z55" s="75"/>
      <c r="AC55" s="78"/>
      <c r="AE55" s="62"/>
      <c r="AF55" s="62"/>
      <c r="AI55" s="78"/>
    </row>
    <row r="56" spans="4:41" s="89" customFormat="1" ht="9.75" customHeight="1">
      <c r="D56" s="99"/>
      <c r="E56" s="99"/>
      <c r="F56" s="99"/>
      <c r="G56" s="99"/>
      <c r="H56" s="99"/>
      <c r="I56" s="99"/>
      <c r="J56" s="99"/>
      <c r="K56" s="126"/>
      <c r="L56" s="127"/>
      <c r="M56" s="21"/>
      <c r="N56" s="99"/>
      <c r="O56" s="99"/>
      <c r="P56" s="90"/>
      <c r="Q56" s="90"/>
      <c r="R56" s="101"/>
      <c r="S56" s="102"/>
      <c r="T56" s="102"/>
      <c r="U56" s="103"/>
      <c r="V56" s="104"/>
      <c r="W56" s="105"/>
      <c r="X56" s="106"/>
      <c r="Y56" s="106"/>
      <c r="Z56" s="106"/>
      <c r="AA56" s="103"/>
      <c r="AB56" s="103"/>
      <c r="AC56" s="105"/>
      <c r="AD56" s="103"/>
      <c r="AE56" s="103"/>
      <c r="AF56" s="103"/>
      <c r="AG56" s="107"/>
      <c r="AH56" s="104"/>
      <c r="AI56" s="92"/>
      <c r="AM56" s="1"/>
      <c r="AN56" s="1"/>
      <c r="AO56" s="1"/>
    </row>
    <row r="57" spans="23:35" ht="11.25">
      <c r="W57" s="38"/>
      <c r="X57" s="38"/>
      <c r="Y57" s="38"/>
      <c r="Z57" s="38"/>
      <c r="AA57" s="38"/>
      <c r="AC57" s="38"/>
      <c r="AD57" s="38"/>
      <c r="AE57" s="38"/>
      <c r="AF57" s="38"/>
      <c r="AG57" s="38"/>
      <c r="AH57" s="38"/>
      <c r="AI57" s="38"/>
    </row>
    <row r="58" ht="11.25">
      <c r="D58" s="21" t="s">
        <v>28</v>
      </c>
    </row>
    <row r="59" ht="12" customHeight="1"/>
    <row r="60" spans="2:34" ht="11.25">
      <c r="B60" s="108"/>
      <c r="C60" s="109"/>
      <c r="D60" s="109"/>
      <c r="E60" s="109"/>
      <c r="F60" s="109"/>
      <c r="G60" s="109"/>
      <c r="H60" s="109"/>
      <c r="I60" s="109"/>
      <c r="J60" s="110"/>
      <c r="M60" s="166" t="s">
        <v>29</v>
      </c>
      <c r="N60" s="166"/>
      <c r="O60" s="166"/>
      <c r="P60" s="166"/>
      <c r="V60" s="166" t="s">
        <v>30</v>
      </c>
      <c r="W60" s="166"/>
      <c r="X60" s="166"/>
      <c r="Y60" s="166"/>
      <c r="Z60" s="166"/>
      <c r="AA60" s="166"/>
      <c r="AB60" s="166"/>
      <c r="AC60" s="166"/>
      <c r="AD60" s="166"/>
      <c r="AE60" s="166"/>
      <c r="AF60" s="166"/>
      <c r="AG60" s="166"/>
      <c r="AH60" s="166"/>
    </row>
    <row r="61" spans="2:34" ht="10.5" customHeight="1">
      <c r="B61" s="78"/>
      <c r="C61" s="142" t="s">
        <v>149</v>
      </c>
      <c r="D61" s="142"/>
      <c r="E61" s="142"/>
      <c r="F61" s="142"/>
      <c r="G61" s="142"/>
      <c r="H61" s="142"/>
      <c r="I61" s="42"/>
      <c r="J61" s="100"/>
      <c r="M61" s="166" t="s">
        <v>31</v>
      </c>
      <c r="N61" s="166"/>
      <c r="O61" s="166"/>
      <c r="P61" s="166"/>
      <c r="V61" s="166" t="s">
        <v>32</v>
      </c>
      <c r="W61" s="166"/>
      <c r="X61" s="166"/>
      <c r="Y61" s="166"/>
      <c r="Z61" s="166"/>
      <c r="AA61" s="166"/>
      <c r="AB61" s="166"/>
      <c r="AC61" s="166"/>
      <c r="AD61" s="166"/>
      <c r="AE61" s="166"/>
      <c r="AF61" s="166"/>
      <c r="AG61" s="166"/>
      <c r="AH61" s="166"/>
    </row>
    <row r="62" spans="2:34" ht="11.25">
      <c r="B62" s="111"/>
      <c r="C62" s="112"/>
      <c r="D62" s="112"/>
      <c r="E62" s="112"/>
      <c r="F62" s="112"/>
      <c r="G62" s="112"/>
      <c r="H62" s="112"/>
      <c r="I62" s="112"/>
      <c r="J62" s="113"/>
      <c r="V62" s="166" t="s">
        <v>163</v>
      </c>
      <c r="W62" s="166"/>
      <c r="X62" s="166"/>
      <c r="Y62" s="166"/>
      <c r="Z62" s="166"/>
      <c r="AA62" s="166"/>
      <c r="AB62" s="166"/>
      <c r="AC62" s="166"/>
      <c r="AD62" s="166"/>
      <c r="AE62" s="166"/>
      <c r="AF62" s="166"/>
      <c r="AG62" s="166"/>
      <c r="AH62" s="166"/>
    </row>
    <row r="63" spans="2:10" ht="11.25">
      <c r="B63" s="38"/>
      <c r="C63" s="38"/>
      <c r="D63" s="38"/>
      <c r="E63" s="38"/>
      <c r="F63" s="38"/>
      <c r="G63" s="38"/>
      <c r="H63" s="38"/>
      <c r="I63" s="38"/>
      <c r="J63" s="38"/>
    </row>
    <row r="65" ht="18" customHeight="1"/>
  </sheetData>
  <sheetProtection/>
  <mergeCells count="53">
    <mergeCell ref="A4:AK4"/>
    <mergeCell ref="D14:K14"/>
    <mergeCell ref="O7:AI7"/>
    <mergeCell ref="R15:V15"/>
    <mergeCell ref="R17:V17"/>
    <mergeCell ref="W17:AH17"/>
    <mergeCell ref="AE19:AF19"/>
    <mergeCell ref="Y23:Z23"/>
    <mergeCell ref="AE23:AF23"/>
    <mergeCell ref="R24:V24"/>
    <mergeCell ref="R31:V31"/>
    <mergeCell ref="D19:O19"/>
    <mergeCell ref="Y31:Z31"/>
    <mergeCell ref="R19:V19"/>
    <mergeCell ref="D20:O20"/>
    <mergeCell ref="D33:O33"/>
    <mergeCell ref="M61:P61"/>
    <mergeCell ref="M60:P60"/>
    <mergeCell ref="D34:O34"/>
    <mergeCell ref="Y47:Z47"/>
    <mergeCell ref="AE47:AF47"/>
    <mergeCell ref="AE42:AF42"/>
    <mergeCell ref="R34:V34"/>
    <mergeCell ref="Y33:Z33"/>
    <mergeCell ref="AE33:AF33"/>
    <mergeCell ref="V62:AH62"/>
    <mergeCell ref="V60:AH60"/>
    <mergeCell ref="V61:AH61"/>
    <mergeCell ref="Y36:Z36"/>
    <mergeCell ref="AE36:AF36"/>
    <mergeCell ref="Y51:Z51"/>
    <mergeCell ref="AE51:AF51"/>
    <mergeCell ref="Y54:Z54"/>
    <mergeCell ref="AE54:AF54"/>
    <mergeCell ref="Y42:Z42"/>
    <mergeCell ref="D31:O31"/>
    <mergeCell ref="AE31:AF31"/>
    <mergeCell ref="D30:O30"/>
    <mergeCell ref="D29:P29"/>
    <mergeCell ref="D28:P28"/>
    <mergeCell ref="D26:M26"/>
    <mergeCell ref="Y27:Z27"/>
    <mergeCell ref="AE27:AF27"/>
    <mergeCell ref="A2:AK2"/>
    <mergeCell ref="A5:AK5"/>
    <mergeCell ref="X21:Y21"/>
    <mergeCell ref="AF21:AG21"/>
    <mergeCell ref="X18:Y18"/>
    <mergeCell ref="AF18:AG18"/>
    <mergeCell ref="K11:AI11"/>
    <mergeCell ref="A3:AK3"/>
    <mergeCell ref="Y19:Z19"/>
    <mergeCell ref="N13:AI13"/>
  </mergeCells>
  <printOptions horizontalCentered="1" verticalCentered="1"/>
  <pageMargins left="0.3937007874015748" right="0.3937007874015748" top="0.984251968503937" bottom="0.984251968503937" header="0.5118110236220472" footer="0.5118110236220472"/>
  <pageSetup horizontalDpi="300" verticalDpi="300" orientation="portrait" paperSize="9" scale="80" r:id="rId2"/>
  <rowBreaks count="1" manualBreakCount="1">
    <brk id="65" max="255" man="1"/>
  </rowBreaks>
  <drawing r:id="rId1"/>
</worksheet>
</file>

<file path=xl/worksheets/sheet10.xml><?xml version="1.0" encoding="utf-8"?>
<worksheet xmlns="http://schemas.openxmlformats.org/spreadsheetml/2006/main" xmlns:r="http://schemas.openxmlformats.org/officeDocument/2006/relationships">
  <dimension ref="A1:P17"/>
  <sheetViews>
    <sheetView showGridLines="0" zoomScalePageLayoutView="0" workbookViewId="0" topLeftCell="B1">
      <selection activeCell="K5" sqref="K5"/>
    </sheetView>
  </sheetViews>
  <sheetFormatPr defaultColWidth="9.140625" defaultRowHeight="12.75"/>
  <cols>
    <col min="1" max="1" width="2.7109375" style="9" customWidth="1"/>
    <col min="2" max="2" width="8.140625" style="9" customWidth="1"/>
    <col min="3" max="3" width="12.140625" style="9" customWidth="1"/>
    <col min="4" max="4" width="11.00390625" style="9" customWidth="1"/>
    <col min="5" max="5" width="5.7109375" style="119" customWidth="1"/>
    <col min="6" max="6" width="11.57421875" style="9" customWidth="1"/>
    <col min="7" max="7" width="7.7109375" style="119" customWidth="1"/>
    <col min="8" max="8" width="3.00390625" style="119" customWidth="1"/>
    <col min="9" max="9" width="38.7109375" style="3" customWidth="1"/>
    <col min="10" max="10" width="2.28125" style="4" bestFit="1" customWidth="1"/>
    <col min="11" max="11" width="15.57421875" style="3" customWidth="1"/>
    <col min="12" max="12" width="2.8515625" style="17" customWidth="1"/>
    <col min="13" max="13" width="14.7109375" style="3" customWidth="1"/>
    <col min="14" max="14" width="3.140625" style="3" customWidth="1"/>
    <col min="15" max="15" width="11.8515625" style="3" customWidth="1"/>
    <col min="16" max="16" width="7.00390625" style="3" customWidth="1"/>
    <col min="17" max="16384" width="9.140625" style="3" customWidth="1"/>
  </cols>
  <sheetData>
    <row r="1" spans="1:16" ht="47.25" customHeight="1">
      <c r="A1" s="183" t="s">
        <v>117</v>
      </c>
      <c r="B1" s="184"/>
      <c r="C1" s="184"/>
      <c r="D1" s="184"/>
      <c r="E1" s="184"/>
      <c r="F1" s="184"/>
      <c r="G1" s="184"/>
      <c r="H1" s="184"/>
      <c r="I1" s="184"/>
      <c r="J1" s="184"/>
      <c r="K1" s="184"/>
      <c r="L1" s="184"/>
      <c r="M1" s="184"/>
      <c r="N1" s="184"/>
      <c r="O1" s="184"/>
      <c r="P1" s="184"/>
    </row>
    <row r="2" spans="1:16" ht="16.5" customHeight="1">
      <c r="A2" s="121"/>
      <c r="B2" s="120"/>
      <c r="C2" s="120"/>
      <c r="D2" s="120"/>
      <c r="E2" s="185" t="s">
        <v>84</v>
      </c>
      <c r="F2" s="185"/>
      <c r="G2" s="185"/>
      <c r="H2" s="185"/>
      <c r="I2" s="120"/>
      <c r="J2" s="120"/>
      <c r="K2" s="120"/>
      <c r="L2" s="120"/>
      <c r="M2" s="120"/>
      <c r="N2" s="120"/>
      <c r="O2" s="120"/>
      <c r="P2" s="120"/>
    </row>
    <row r="3" spans="1:13" ht="42" customHeight="1">
      <c r="A3" s="117" t="s">
        <v>77</v>
      </c>
      <c r="B3" s="117"/>
      <c r="C3" s="117"/>
      <c r="D3" s="118" t="s">
        <v>59</v>
      </c>
      <c r="E3" s="134" t="s">
        <v>60</v>
      </c>
      <c r="F3" s="131" t="s">
        <v>76</v>
      </c>
      <c r="G3" s="131" t="s">
        <v>83</v>
      </c>
      <c r="H3" s="134" t="s">
        <v>82</v>
      </c>
      <c r="I3" s="118" t="s">
        <v>61</v>
      </c>
      <c r="J3" s="118"/>
      <c r="K3" s="118" t="s">
        <v>74</v>
      </c>
      <c r="L3" s="118"/>
      <c r="M3" s="118" t="s">
        <v>75</v>
      </c>
    </row>
    <row r="4" spans="1:13" ht="24.75" customHeight="1">
      <c r="A4" s="117"/>
      <c r="B4" s="117"/>
      <c r="C4" s="117"/>
      <c r="D4" s="118"/>
      <c r="E4" s="138"/>
      <c r="F4" s="139"/>
      <c r="G4" s="139"/>
      <c r="H4" s="138"/>
      <c r="I4" s="123" t="s">
        <v>115</v>
      </c>
      <c r="J4" s="118"/>
      <c r="K4" s="118"/>
      <c r="L4" s="118"/>
      <c r="M4" s="118"/>
    </row>
    <row r="5" spans="1:12" ht="12.75">
      <c r="A5" s="9" t="s">
        <v>6</v>
      </c>
      <c r="B5" s="9" t="s">
        <v>72</v>
      </c>
      <c r="C5" s="9" t="s">
        <v>7</v>
      </c>
      <c r="D5" s="9" t="s">
        <v>0</v>
      </c>
      <c r="E5" s="135">
        <v>3</v>
      </c>
      <c r="F5" s="136" t="s">
        <v>94</v>
      </c>
      <c r="G5" s="135">
        <v>3020</v>
      </c>
      <c r="H5" s="135" t="s">
        <v>80</v>
      </c>
      <c r="I5" s="3" t="s">
        <v>116</v>
      </c>
      <c r="J5" s="3"/>
      <c r="K5" s="20">
        <v>0</v>
      </c>
      <c r="L5" s="4" t="s">
        <v>1</v>
      </c>
    </row>
    <row r="6" spans="1:12" ht="12.75">
      <c r="A6" s="9" t="s">
        <v>6</v>
      </c>
      <c r="B6" s="9" t="s">
        <v>72</v>
      </c>
      <c r="C6" s="9" t="s">
        <v>33</v>
      </c>
      <c r="D6" s="9" t="s">
        <v>0</v>
      </c>
      <c r="E6" s="135">
        <v>3</v>
      </c>
      <c r="F6" s="136" t="s">
        <v>94</v>
      </c>
      <c r="G6" s="135">
        <v>3020</v>
      </c>
      <c r="H6" s="135" t="s">
        <v>81</v>
      </c>
      <c r="I6" s="3" t="s">
        <v>116</v>
      </c>
      <c r="J6" s="3"/>
      <c r="K6" s="15">
        <v>0</v>
      </c>
      <c r="L6" s="4" t="s">
        <v>2</v>
      </c>
    </row>
    <row r="7" spans="5:13" ht="12.75">
      <c r="E7" s="135"/>
      <c r="F7" s="136"/>
      <c r="G7" s="135"/>
      <c r="H7" s="135"/>
      <c r="J7" s="3"/>
      <c r="K7" s="20"/>
      <c r="L7" s="4"/>
      <c r="M7" s="8">
        <f>K5-K6</f>
        <v>0</v>
      </c>
    </row>
    <row r="8" spans="5:13" ht="12.75">
      <c r="E8" s="135"/>
      <c r="F8" s="136"/>
      <c r="G8" s="135"/>
      <c r="H8" s="135"/>
      <c r="J8" s="3"/>
      <c r="K8" s="20"/>
      <c r="L8" s="4"/>
      <c r="M8" s="8"/>
    </row>
    <row r="9" spans="5:12" ht="12.75">
      <c r="E9" s="135"/>
      <c r="F9" s="136"/>
      <c r="G9" s="135"/>
      <c r="H9" s="135"/>
      <c r="I9" s="122" t="s">
        <v>118</v>
      </c>
      <c r="J9" s="3"/>
      <c r="L9" s="4"/>
    </row>
    <row r="10" spans="1:12" ht="12.75">
      <c r="A10" s="9" t="s">
        <v>3</v>
      </c>
      <c r="B10" s="9" t="s">
        <v>66</v>
      </c>
      <c r="C10" s="9" t="s">
        <v>67</v>
      </c>
      <c r="D10" s="9" t="s">
        <v>0</v>
      </c>
      <c r="E10" s="135">
        <v>2</v>
      </c>
      <c r="F10" s="136" t="s">
        <v>68</v>
      </c>
      <c r="G10" s="135">
        <v>2080</v>
      </c>
      <c r="H10" s="135" t="s">
        <v>80</v>
      </c>
      <c r="I10" s="3" t="s">
        <v>69</v>
      </c>
      <c r="J10" s="3"/>
      <c r="K10" s="7">
        <f>parametro_1!K9</f>
        <v>4385603.7</v>
      </c>
      <c r="L10" s="4" t="s">
        <v>1</v>
      </c>
    </row>
    <row r="11" spans="1:12" ht="12.75">
      <c r="A11" s="9" t="s">
        <v>3</v>
      </c>
      <c r="B11" s="9" t="s">
        <v>70</v>
      </c>
      <c r="C11" s="9" t="s">
        <v>67</v>
      </c>
      <c r="D11" s="9" t="s">
        <v>0</v>
      </c>
      <c r="E11" s="135">
        <v>2</v>
      </c>
      <c r="F11" s="136" t="s">
        <v>68</v>
      </c>
      <c r="G11" s="135">
        <v>2135</v>
      </c>
      <c r="H11" s="135" t="s">
        <v>80</v>
      </c>
      <c r="I11" s="3" t="s">
        <v>71</v>
      </c>
      <c r="J11" s="3"/>
      <c r="K11" s="7">
        <f>parametro_1!K10</f>
        <v>112091.91</v>
      </c>
      <c r="L11" s="4" t="s">
        <v>1</v>
      </c>
    </row>
    <row r="12" spans="1:12" ht="12.75">
      <c r="A12" s="9" t="s">
        <v>3</v>
      </c>
      <c r="B12" s="9" t="s">
        <v>72</v>
      </c>
      <c r="C12" s="9" t="s">
        <v>67</v>
      </c>
      <c r="D12" s="9" t="s">
        <v>0</v>
      </c>
      <c r="E12" s="135">
        <v>2</v>
      </c>
      <c r="F12" s="136" t="s">
        <v>68</v>
      </c>
      <c r="G12" s="135">
        <v>2310</v>
      </c>
      <c r="H12" s="135" t="s">
        <v>80</v>
      </c>
      <c r="I12" s="3" t="s">
        <v>73</v>
      </c>
      <c r="J12" s="3"/>
      <c r="K12" s="10">
        <f>parametro_1!K11</f>
        <v>609702.73</v>
      </c>
      <c r="L12" s="4" t="s">
        <v>1</v>
      </c>
    </row>
    <row r="13" spans="13:16" ht="12.75">
      <c r="M13" s="8">
        <f>SUM(K10:K12)</f>
        <v>5107398.34</v>
      </c>
      <c r="O13" s="114">
        <f>M13*P13</f>
        <v>255369.91700000002</v>
      </c>
      <c r="P13" s="115">
        <v>0.05</v>
      </c>
    </row>
    <row r="15" spans="11:14" ht="12.75">
      <c r="K15" s="5" t="s">
        <v>5</v>
      </c>
      <c r="L15" s="18"/>
      <c r="M15" s="13">
        <f>IF(M13=0,"",M7/M13*100)</f>
        <v>0</v>
      </c>
      <c r="N15" s="3" t="s">
        <v>9</v>
      </c>
    </row>
    <row r="16" spans="11:14" ht="17.25" customHeight="1">
      <c r="K16" s="11" t="s">
        <v>4</v>
      </c>
      <c r="L16" s="19" t="s">
        <v>10</v>
      </c>
      <c r="M16" s="12">
        <v>5</v>
      </c>
      <c r="N16" s="3" t="s">
        <v>9</v>
      </c>
    </row>
    <row r="17" spans="11:13" ht="17.25" customHeight="1">
      <c r="K17" s="5" t="s">
        <v>5</v>
      </c>
      <c r="L17" s="18"/>
      <c r="M17" s="14" t="str">
        <f>IF(M15&gt;M16,"SI","NO")</f>
        <v>NO</v>
      </c>
    </row>
  </sheetData>
  <sheetProtection/>
  <mergeCells count="2">
    <mergeCell ref="A1:P1"/>
    <mergeCell ref="E2:H2"/>
  </mergeCells>
  <conditionalFormatting sqref="M17">
    <cfRule type="cellIs" priority="1" dxfId="1" operator="equal" stopIfTrue="1">
      <formula>"NO"</formula>
    </cfRule>
    <cfRule type="cellIs" priority="2" dxfId="0" operator="equal" stopIfTrue="1">
      <formula>"SI"</formula>
    </cfRule>
  </conditionalFormatting>
  <printOptions horizontalCentered="1"/>
  <pageMargins left="0.1968503937007874" right="0.1968503937007874" top="0.984251968503937" bottom="0.984251968503937" header="0.5118110236220472" footer="0.5118110236220472"/>
  <pageSetup horizontalDpi="600" verticalDpi="600" orientation="landscape" paperSize="9" scale="85" r:id="rId1"/>
</worksheet>
</file>

<file path=xl/worksheets/sheet11.xml><?xml version="1.0" encoding="utf-8"?>
<worksheet xmlns="http://schemas.openxmlformats.org/spreadsheetml/2006/main" xmlns:r="http://schemas.openxmlformats.org/officeDocument/2006/relationships">
  <dimension ref="A1:P21"/>
  <sheetViews>
    <sheetView showGridLines="0" zoomScalePageLayoutView="0" workbookViewId="0" topLeftCell="B1">
      <selection activeCell="K6" sqref="K6"/>
    </sheetView>
  </sheetViews>
  <sheetFormatPr defaultColWidth="9.140625" defaultRowHeight="12.75"/>
  <cols>
    <col min="1" max="1" width="3.00390625" style="9" customWidth="1"/>
    <col min="2" max="2" width="8.7109375" style="9" bestFit="1" customWidth="1"/>
    <col min="3" max="3" width="14.8515625" style="9" customWidth="1"/>
    <col min="4" max="4" width="11.8515625" style="9" customWidth="1"/>
    <col min="5" max="5" width="5.8515625" style="119" customWidth="1"/>
    <col min="6" max="6" width="11.28125" style="9" customWidth="1"/>
    <col min="7" max="7" width="6.28125" style="119" customWidth="1"/>
    <col min="8" max="8" width="2.7109375" style="119" customWidth="1"/>
    <col min="9" max="9" width="43.00390625" style="3" customWidth="1"/>
    <col min="10" max="10" width="2.28125" style="4" bestFit="1" customWidth="1"/>
    <col min="11" max="11" width="15.57421875" style="3" customWidth="1"/>
    <col min="12" max="12" width="2.8515625" style="17" customWidth="1"/>
    <col min="13" max="13" width="14.7109375" style="3" customWidth="1"/>
    <col min="14" max="14" width="3.140625" style="3" customWidth="1"/>
    <col min="15" max="15" width="13.00390625" style="3" customWidth="1"/>
    <col min="16" max="16" width="7.00390625" style="3" customWidth="1"/>
    <col min="17" max="16384" width="9.140625" style="3" customWidth="1"/>
  </cols>
  <sheetData>
    <row r="1" spans="1:16" ht="55.5" customHeight="1">
      <c r="A1" s="183" t="s">
        <v>129</v>
      </c>
      <c r="B1" s="184"/>
      <c r="C1" s="184"/>
      <c r="D1" s="184"/>
      <c r="E1" s="184"/>
      <c r="F1" s="184"/>
      <c r="G1" s="184"/>
      <c r="H1" s="184"/>
      <c r="I1" s="184"/>
      <c r="J1" s="184"/>
      <c r="K1" s="184"/>
      <c r="L1" s="184"/>
      <c r="M1" s="184"/>
      <c r="N1" s="184"/>
      <c r="O1" s="184"/>
      <c r="P1" s="184"/>
    </row>
    <row r="2" spans="1:16" ht="24" customHeight="1">
      <c r="A2" s="121"/>
      <c r="B2" s="120"/>
      <c r="C2" s="120"/>
      <c r="D2" s="120"/>
      <c r="E2" s="188" t="s">
        <v>84</v>
      </c>
      <c r="F2" s="189"/>
      <c r="G2" s="189"/>
      <c r="H2" s="190"/>
      <c r="I2" s="120"/>
      <c r="J2" s="120"/>
      <c r="K2" s="120"/>
      <c r="L2" s="120"/>
      <c r="M2" s="120"/>
      <c r="N2" s="120"/>
      <c r="O2" s="120"/>
      <c r="P2" s="120"/>
    </row>
    <row r="3" spans="1:13" ht="42" customHeight="1">
      <c r="A3" s="117" t="s">
        <v>77</v>
      </c>
      <c r="B3" s="117"/>
      <c r="C3" s="117"/>
      <c r="D3" s="118" t="s">
        <v>59</v>
      </c>
      <c r="E3" s="134" t="s">
        <v>60</v>
      </c>
      <c r="F3" s="131" t="s">
        <v>76</v>
      </c>
      <c r="G3" s="131" t="s">
        <v>83</v>
      </c>
      <c r="H3" s="134" t="s">
        <v>82</v>
      </c>
      <c r="I3" s="118" t="s">
        <v>61</v>
      </c>
      <c r="J3" s="118"/>
      <c r="K3" s="118" t="s">
        <v>74</v>
      </c>
      <c r="L3" s="118"/>
      <c r="M3" s="118" t="s">
        <v>75</v>
      </c>
    </row>
    <row r="4" spans="1:13" ht="36.75" customHeight="1">
      <c r="A4" s="117"/>
      <c r="B4" s="117"/>
      <c r="C4" s="117"/>
      <c r="D4" s="118"/>
      <c r="E4" s="132"/>
      <c r="F4" s="133"/>
      <c r="G4" s="133"/>
      <c r="H4" s="132"/>
      <c r="I4" s="123" t="s">
        <v>130</v>
      </c>
      <c r="J4" s="118"/>
      <c r="K4" s="118"/>
      <c r="L4" s="118"/>
      <c r="M4" s="118"/>
    </row>
    <row r="5" spans="1:12" ht="14.25" customHeight="1">
      <c r="A5" s="117"/>
      <c r="B5" s="117"/>
      <c r="C5" s="117"/>
      <c r="D5" s="118"/>
      <c r="E5" s="135" t="s">
        <v>126</v>
      </c>
      <c r="F5" s="136" t="s">
        <v>127</v>
      </c>
      <c r="G5" s="135">
        <v>12035</v>
      </c>
      <c r="H5" s="137" t="s">
        <v>135</v>
      </c>
      <c r="I5" s="3" t="s">
        <v>128</v>
      </c>
      <c r="J5" s="3"/>
      <c r="K5" s="20">
        <v>0</v>
      </c>
      <c r="L5" s="4" t="s">
        <v>1</v>
      </c>
    </row>
    <row r="6" spans="5:12" ht="12.75">
      <c r="E6" s="135" t="s">
        <v>126</v>
      </c>
      <c r="F6" s="136" t="s">
        <v>127</v>
      </c>
      <c r="G6" s="135">
        <v>12040</v>
      </c>
      <c r="H6" s="135"/>
      <c r="I6" s="3" t="s">
        <v>134</v>
      </c>
      <c r="J6" s="3"/>
      <c r="K6" s="15">
        <v>0</v>
      </c>
      <c r="L6" s="4" t="s">
        <v>1</v>
      </c>
    </row>
    <row r="7" spans="5:13" ht="12.75">
      <c r="E7" s="135"/>
      <c r="F7" s="136"/>
      <c r="G7" s="135"/>
      <c r="H7" s="135"/>
      <c r="J7" s="3"/>
      <c r="K7" s="16"/>
      <c r="L7" s="4"/>
      <c r="M7" s="8">
        <f>SUM(K5:K6)</f>
        <v>0</v>
      </c>
    </row>
    <row r="8" spans="1:13" ht="16.5" customHeight="1">
      <c r="A8" s="117"/>
      <c r="B8" s="117"/>
      <c r="C8" s="117"/>
      <c r="D8" s="118"/>
      <c r="E8" s="132"/>
      <c r="F8" s="133"/>
      <c r="G8" s="133"/>
      <c r="H8" s="132"/>
      <c r="I8" s="123" t="s">
        <v>93</v>
      </c>
      <c r="J8" s="118"/>
      <c r="K8" s="118"/>
      <c r="L8" s="118"/>
      <c r="M8" s="118"/>
    </row>
    <row r="9" spans="1:12" ht="12.75">
      <c r="A9" s="9" t="s">
        <v>6</v>
      </c>
      <c r="B9" s="9" t="s">
        <v>66</v>
      </c>
      <c r="C9" s="9" t="s">
        <v>7</v>
      </c>
      <c r="D9" s="9" t="s">
        <v>0</v>
      </c>
      <c r="E9" s="135">
        <v>3</v>
      </c>
      <c r="F9" s="136" t="s">
        <v>94</v>
      </c>
      <c r="G9" s="135">
        <v>3005</v>
      </c>
      <c r="H9" s="135" t="s">
        <v>80</v>
      </c>
      <c r="I9" s="3" t="s">
        <v>95</v>
      </c>
      <c r="J9" s="3"/>
      <c r="K9" s="10">
        <f>parametro_4!K10</f>
        <v>4552793.34</v>
      </c>
      <c r="L9" s="4" t="s">
        <v>1</v>
      </c>
    </row>
    <row r="10" spans="13:16" ht="12.75">
      <c r="M10" s="8">
        <f>SUM(K9:K9)</f>
        <v>4552793.34</v>
      </c>
      <c r="O10" s="114">
        <f>M10*P10</f>
        <v>227639.66700000002</v>
      </c>
      <c r="P10" s="115">
        <v>0.05</v>
      </c>
    </row>
    <row r="12" spans="11:14" ht="12.75">
      <c r="K12" s="5" t="s">
        <v>5</v>
      </c>
      <c r="L12" s="18"/>
      <c r="M12" s="13">
        <f>IF(M10=0,"",M7/M10*100)</f>
        <v>0</v>
      </c>
      <c r="N12" s="3" t="s">
        <v>9</v>
      </c>
    </row>
    <row r="13" spans="11:14" ht="17.25" customHeight="1">
      <c r="K13" s="11" t="s">
        <v>4</v>
      </c>
      <c r="L13" s="19" t="s">
        <v>10</v>
      </c>
      <c r="M13" s="12">
        <v>5</v>
      </c>
      <c r="N13" s="3" t="s">
        <v>9</v>
      </c>
    </row>
    <row r="14" spans="11:13" ht="17.25" customHeight="1">
      <c r="K14" s="5" t="s">
        <v>5</v>
      </c>
      <c r="L14" s="18"/>
      <c r="M14" s="14" t="str">
        <f>IF(M12&gt;M13,"SI","NO")</f>
        <v>NO</v>
      </c>
    </row>
    <row r="15" ht="12" customHeight="1"/>
    <row r="19" spans="2:16" ht="18" customHeight="1">
      <c r="B19" s="187" t="s">
        <v>131</v>
      </c>
      <c r="C19" s="187"/>
      <c r="D19" s="187"/>
      <c r="E19" s="187"/>
      <c r="F19" s="187"/>
      <c r="G19" s="187"/>
      <c r="H19" s="187"/>
      <c r="I19" s="187"/>
      <c r="J19" s="187"/>
      <c r="K19" s="187"/>
      <c r="L19" s="187"/>
      <c r="M19" s="187"/>
      <c r="N19" s="187"/>
      <c r="O19" s="187"/>
      <c r="P19" s="129"/>
    </row>
    <row r="20" spans="2:16" ht="26.25" customHeight="1">
      <c r="B20" s="187" t="s">
        <v>132</v>
      </c>
      <c r="C20" s="187"/>
      <c r="D20" s="187"/>
      <c r="E20" s="187"/>
      <c r="F20" s="187"/>
      <c r="G20" s="187"/>
      <c r="H20" s="187"/>
      <c r="I20" s="187"/>
      <c r="J20" s="187"/>
      <c r="K20" s="187"/>
      <c r="L20" s="187"/>
      <c r="M20" s="187"/>
      <c r="N20" s="187"/>
      <c r="O20" s="187"/>
      <c r="P20" s="128"/>
    </row>
    <row r="21" spans="2:16" ht="16.5" customHeight="1">
      <c r="B21" s="187" t="s">
        <v>133</v>
      </c>
      <c r="C21" s="187"/>
      <c r="D21" s="187"/>
      <c r="E21" s="187"/>
      <c r="F21" s="187"/>
      <c r="G21" s="187"/>
      <c r="H21" s="187"/>
      <c r="I21" s="187"/>
      <c r="J21" s="187"/>
      <c r="K21" s="187"/>
      <c r="L21" s="187"/>
      <c r="M21" s="187"/>
      <c r="N21" s="187"/>
      <c r="O21" s="187"/>
      <c r="P21" s="130"/>
    </row>
  </sheetData>
  <sheetProtection/>
  <mergeCells count="5">
    <mergeCell ref="B20:O20"/>
    <mergeCell ref="B21:O21"/>
    <mergeCell ref="B19:O19"/>
    <mergeCell ref="A1:P1"/>
    <mergeCell ref="E2:H2"/>
  </mergeCells>
  <conditionalFormatting sqref="M14">
    <cfRule type="cellIs" priority="1" dxfId="1" operator="equal" stopIfTrue="1">
      <formula>"NO"</formula>
    </cfRule>
    <cfRule type="cellIs" priority="2" dxfId="0" operator="equal" stopIfTrue="1">
      <formula>"SI"</formula>
    </cfRule>
  </conditionalFormatting>
  <printOptions horizontalCentered="1"/>
  <pageMargins left="0.1968503937007874" right="0.1968503937007874" top="0.984251968503937" bottom="0.984251968503937" header="0.5118110236220472" footer="0.5118110236220472"/>
  <pageSetup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dimension ref="A1:P16"/>
  <sheetViews>
    <sheetView showGridLines="0" zoomScalePageLayoutView="0" workbookViewId="0" topLeftCell="C1">
      <selection activeCell="M20" sqref="M20"/>
    </sheetView>
  </sheetViews>
  <sheetFormatPr defaultColWidth="9.140625" defaultRowHeight="12.75"/>
  <cols>
    <col min="1" max="1" width="3.00390625" style="9" customWidth="1"/>
    <col min="2" max="2" width="8.7109375" style="9" bestFit="1" customWidth="1"/>
    <col min="3" max="3" width="12.140625" style="9" customWidth="1"/>
    <col min="4" max="4" width="11.00390625" style="9" customWidth="1"/>
    <col min="5" max="5" width="8.00390625" style="119" customWidth="1"/>
    <col min="6" max="6" width="12.8515625" style="9" customWidth="1"/>
    <col min="7" max="7" width="7.7109375" style="119" customWidth="1"/>
    <col min="8" max="8" width="3.00390625" style="119" customWidth="1"/>
    <col min="9" max="9" width="39.421875" style="3" customWidth="1"/>
    <col min="10" max="10" width="2.28125" style="4" bestFit="1" customWidth="1"/>
    <col min="11" max="11" width="15.7109375" style="3" customWidth="1"/>
    <col min="12" max="12" width="2.8515625" style="17" customWidth="1"/>
    <col min="13" max="13" width="14.7109375" style="3" customWidth="1"/>
    <col min="14" max="14" width="3.140625" style="3" customWidth="1"/>
    <col min="15" max="15" width="13.00390625" style="3" customWidth="1"/>
    <col min="16" max="16" width="7.00390625" style="3" customWidth="1"/>
    <col min="17" max="16384" width="9.140625" style="3" customWidth="1"/>
  </cols>
  <sheetData>
    <row r="1" spans="1:16" ht="55.5" customHeight="1">
      <c r="A1" s="183" t="s">
        <v>79</v>
      </c>
      <c r="B1" s="184"/>
      <c r="C1" s="184"/>
      <c r="D1" s="184"/>
      <c r="E1" s="184"/>
      <c r="F1" s="184"/>
      <c r="G1" s="184"/>
      <c r="H1" s="184"/>
      <c r="I1" s="184"/>
      <c r="J1" s="184"/>
      <c r="K1" s="184"/>
      <c r="L1" s="184"/>
      <c r="M1" s="184"/>
      <c r="N1" s="184"/>
      <c r="O1" s="184"/>
      <c r="P1" s="184"/>
    </row>
    <row r="2" spans="1:16" ht="19.5" customHeight="1">
      <c r="A2" s="121"/>
      <c r="B2" s="120"/>
      <c r="C2" s="120"/>
      <c r="D2" s="120"/>
      <c r="E2" s="185" t="s">
        <v>84</v>
      </c>
      <c r="F2" s="185"/>
      <c r="G2" s="185"/>
      <c r="H2" s="185"/>
      <c r="I2" s="120"/>
      <c r="J2" s="120"/>
      <c r="K2" s="120"/>
      <c r="L2" s="120"/>
      <c r="M2" s="120"/>
      <c r="N2" s="120"/>
      <c r="O2" s="120"/>
      <c r="P2" s="120"/>
    </row>
    <row r="3" spans="1:13" ht="42" customHeight="1">
      <c r="A3" s="117" t="s">
        <v>77</v>
      </c>
      <c r="B3" s="117"/>
      <c r="C3" s="117"/>
      <c r="D3" s="118" t="s">
        <v>59</v>
      </c>
      <c r="E3" s="134" t="s">
        <v>60</v>
      </c>
      <c r="F3" s="131" t="s">
        <v>76</v>
      </c>
      <c r="G3" s="131" t="s">
        <v>83</v>
      </c>
      <c r="H3" s="134" t="s">
        <v>82</v>
      </c>
      <c r="I3" s="118" t="s">
        <v>61</v>
      </c>
      <c r="J3" s="118"/>
      <c r="K3" s="118" t="s">
        <v>74</v>
      </c>
      <c r="L3" s="118"/>
      <c r="M3" s="118" t="s">
        <v>75</v>
      </c>
    </row>
    <row r="4" spans="1:13" ht="16.5" customHeight="1">
      <c r="A4" s="117"/>
      <c r="B4" s="117"/>
      <c r="C4" s="117"/>
      <c r="D4" s="118"/>
      <c r="E4" s="138"/>
      <c r="F4" s="139"/>
      <c r="G4" s="139"/>
      <c r="H4" s="138"/>
      <c r="I4" s="123" t="s">
        <v>86</v>
      </c>
      <c r="J4" s="118"/>
      <c r="K4" s="118"/>
      <c r="L4" s="118"/>
      <c r="M4" s="118"/>
    </row>
    <row r="5" spans="2:12" ht="12.75">
      <c r="B5" s="9" t="s">
        <v>63</v>
      </c>
      <c r="E5" s="135" t="s">
        <v>58</v>
      </c>
      <c r="F5" s="136" t="s">
        <v>62</v>
      </c>
      <c r="G5" s="135">
        <v>9140</v>
      </c>
      <c r="H5" s="135"/>
      <c r="I5" s="3" t="s">
        <v>124</v>
      </c>
      <c r="J5" s="3"/>
      <c r="K5" s="6">
        <v>0</v>
      </c>
      <c r="L5" s="4" t="s">
        <v>1</v>
      </c>
    </row>
    <row r="6" spans="2:12" ht="12.75">
      <c r="B6" s="9" t="s">
        <v>57</v>
      </c>
      <c r="E6" s="135" t="s">
        <v>64</v>
      </c>
      <c r="F6" s="136" t="s">
        <v>119</v>
      </c>
      <c r="G6" s="135">
        <v>9100</v>
      </c>
      <c r="H6" s="135"/>
      <c r="I6" s="3" t="s">
        <v>65</v>
      </c>
      <c r="J6" s="3"/>
      <c r="K6" s="15">
        <v>0</v>
      </c>
      <c r="L6" s="4" t="s">
        <v>1</v>
      </c>
    </row>
    <row r="7" spans="5:13" ht="12.75">
      <c r="E7" s="135"/>
      <c r="F7" s="136"/>
      <c r="G7" s="135"/>
      <c r="H7" s="135"/>
      <c r="J7" s="3"/>
      <c r="K7" s="20"/>
      <c r="L7" s="4"/>
      <c r="M7" s="8">
        <f>SUM(K5:K6)</f>
        <v>0</v>
      </c>
    </row>
    <row r="8" spans="5:12" ht="12.75">
      <c r="E8" s="135"/>
      <c r="F8" s="136"/>
      <c r="G8" s="135"/>
      <c r="H8" s="135"/>
      <c r="I8" s="122" t="s">
        <v>85</v>
      </c>
      <c r="J8" s="3"/>
      <c r="L8" s="4"/>
    </row>
    <row r="9" spans="1:12" ht="12.75">
      <c r="A9" s="9" t="s">
        <v>3</v>
      </c>
      <c r="B9" s="9" t="s">
        <v>66</v>
      </c>
      <c r="C9" s="9" t="s">
        <v>67</v>
      </c>
      <c r="D9" s="9" t="s">
        <v>0</v>
      </c>
      <c r="E9" s="135">
        <v>2</v>
      </c>
      <c r="F9" s="136" t="s">
        <v>68</v>
      </c>
      <c r="G9" s="135">
        <v>2080</v>
      </c>
      <c r="H9" s="135" t="s">
        <v>80</v>
      </c>
      <c r="I9" s="3" t="s">
        <v>69</v>
      </c>
      <c r="J9" s="3"/>
      <c r="K9" s="7">
        <v>4385603.7</v>
      </c>
      <c r="L9" s="4" t="s">
        <v>1</v>
      </c>
    </row>
    <row r="10" spans="1:12" ht="12.75">
      <c r="A10" s="9" t="s">
        <v>3</v>
      </c>
      <c r="B10" s="9" t="s">
        <v>70</v>
      </c>
      <c r="C10" s="9" t="s">
        <v>67</v>
      </c>
      <c r="D10" s="9" t="s">
        <v>0</v>
      </c>
      <c r="E10" s="135">
        <v>2</v>
      </c>
      <c r="F10" s="136" t="s">
        <v>68</v>
      </c>
      <c r="G10" s="135">
        <v>2135</v>
      </c>
      <c r="H10" s="135" t="s">
        <v>80</v>
      </c>
      <c r="I10" s="3" t="s">
        <v>71</v>
      </c>
      <c r="J10" s="3"/>
      <c r="K10" s="7">
        <v>112091.91</v>
      </c>
      <c r="L10" s="4" t="s">
        <v>1</v>
      </c>
    </row>
    <row r="11" spans="1:12" ht="12.75">
      <c r="A11" s="9" t="s">
        <v>3</v>
      </c>
      <c r="B11" s="9" t="s">
        <v>72</v>
      </c>
      <c r="C11" s="9" t="s">
        <v>67</v>
      </c>
      <c r="D11" s="9" t="s">
        <v>0</v>
      </c>
      <c r="E11" s="135">
        <v>2</v>
      </c>
      <c r="F11" s="136" t="s">
        <v>68</v>
      </c>
      <c r="G11" s="135">
        <v>2310</v>
      </c>
      <c r="H11" s="135" t="s">
        <v>80</v>
      </c>
      <c r="I11" s="3" t="s">
        <v>73</v>
      </c>
      <c r="J11" s="3"/>
      <c r="K11" s="10">
        <v>609702.73</v>
      </c>
      <c r="L11" s="4" t="s">
        <v>1</v>
      </c>
    </row>
    <row r="12" spans="13:16" ht="12.75">
      <c r="M12" s="8">
        <f>SUM(K9:K11)</f>
        <v>5107398.34</v>
      </c>
      <c r="O12" s="114">
        <f>M12*P12</f>
        <v>255369.91700000002</v>
      </c>
      <c r="P12" s="115">
        <v>0.05</v>
      </c>
    </row>
    <row r="14" spans="11:14" ht="12.75">
      <c r="K14" s="5" t="s">
        <v>5</v>
      </c>
      <c r="L14" s="18"/>
      <c r="M14" s="13">
        <f>IF(M12=0,"",M7/M12*100)</f>
        <v>0</v>
      </c>
      <c r="N14" s="3" t="s">
        <v>9</v>
      </c>
    </row>
    <row r="15" spans="11:14" ht="17.25" customHeight="1">
      <c r="K15" s="11" t="s">
        <v>4</v>
      </c>
      <c r="L15" s="19" t="s">
        <v>10</v>
      </c>
      <c r="M15" s="12">
        <v>5</v>
      </c>
      <c r="N15" s="3" t="s">
        <v>9</v>
      </c>
    </row>
    <row r="16" spans="11:13" ht="17.25" customHeight="1">
      <c r="K16" s="5" t="s">
        <v>5</v>
      </c>
      <c r="L16" s="18"/>
      <c r="M16" s="14" t="str">
        <f>IF(M14&gt;M15,"SI","NO")</f>
        <v>NO</v>
      </c>
    </row>
    <row r="17" ht="12" customHeight="1"/>
  </sheetData>
  <sheetProtection/>
  <mergeCells count="2">
    <mergeCell ref="A1:P1"/>
    <mergeCell ref="E2:H2"/>
  </mergeCells>
  <conditionalFormatting sqref="M16">
    <cfRule type="cellIs" priority="1" dxfId="1" operator="equal" stopIfTrue="1">
      <formula>"NO"</formula>
    </cfRule>
    <cfRule type="cellIs" priority="2" dxfId="0" operator="equal" stopIfTrue="1">
      <formula>"SI"</formula>
    </cfRule>
  </conditionalFormatting>
  <printOptions horizontalCentered="1"/>
  <pageMargins left="0.1968503937007874" right="0.1968503937007874" top="0.984251968503937" bottom="0.984251968503937" header="0.5118110236220472" footer="0.5118110236220472"/>
  <pageSetup horizontalDpi="600" verticalDpi="600" orientation="landscape" paperSize="9" scale="85" r:id="rId1"/>
</worksheet>
</file>

<file path=xl/worksheets/sheet3.xml><?xml version="1.0" encoding="utf-8"?>
<worksheet xmlns="http://schemas.openxmlformats.org/spreadsheetml/2006/main" xmlns:r="http://schemas.openxmlformats.org/officeDocument/2006/relationships">
  <dimension ref="A1:P20"/>
  <sheetViews>
    <sheetView showGridLines="0" zoomScalePageLayoutView="0" workbookViewId="0" topLeftCell="A1">
      <selection activeCell="O11" sqref="O11"/>
    </sheetView>
  </sheetViews>
  <sheetFormatPr defaultColWidth="9.140625" defaultRowHeight="12.75"/>
  <cols>
    <col min="1" max="1" width="3.00390625" style="9" customWidth="1"/>
    <col min="2" max="2" width="8.7109375" style="9" bestFit="1" customWidth="1"/>
    <col min="3" max="3" width="12.140625" style="9" customWidth="1"/>
    <col min="4" max="4" width="11.00390625" style="9" customWidth="1"/>
    <col min="5" max="5" width="5.7109375" style="119" customWidth="1"/>
    <col min="6" max="6" width="11.57421875" style="9" customWidth="1"/>
    <col min="7" max="7" width="7.7109375" style="119" customWidth="1"/>
    <col min="8" max="8" width="3.00390625" style="119" customWidth="1"/>
    <col min="9" max="9" width="38.7109375" style="3" customWidth="1"/>
    <col min="10" max="10" width="2.28125" style="4" bestFit="1" customWidth="1"/>
    <col min="11" max="11" width="15.57421875" style="3" customWidth="1"/>
    <col min="12" max="12" width="2.8515625" style="17" customWidth="1"/>
    <col min="13" max="13" width="14.7109375" style="3" customWidth="1"/>
    <col min="14" max="14" width="3.140625" style="3" customWidth="1"/>
    <col min="15" max="15" width="13.00390625" style="3" customWidth="1"/>
    <col min="16" max="16" width="7.00390625" style="3" customWidth="1"/>
    <col min="17" max="16384" width="9.140625" style="3" customWidth="1"/>
  </cols>
  <sheetData>
    <row r="1" spans="1:16" ht="55.5" customHeight="1">
      <c r="A1" s="183" t="s">
        <v>138</v>
      </c>
      <c r="B1" s="184"/>
      <c r="C1" s="184"/>
      <c r="D1" s="184"/>
      <c r="E1" s="184"/>
      <c r="F1" s="184"/>
      <c r="G1" s="184"/>
      <c r="H1" s="184"/>
      <c r="I1" s="184"/>
      <c r="J1" s="184"/>
      <c r="K1" s="184"/>
      <c r="L1" s="184"/>
      <c r="M1" s="184"/>
      <c r="N1" s="184"/>
      <c r="O1" s="184"/>
      <c r="P1" s="184"/>
    </row>
    <row r="2" spans="1:16" ht="23.25" customHeight="1">
      <c r="A2" s="121"/>
      <c r="B2" s="120"/>
      <c r="C2" s="120"/>
      <c r="D2" s="120"/>
      <c r="E2" s="185" t="s">
        <v>84</v>
      </c>
      <c r="F2" s="185"/>
      <c r="G2" s="185"/>
      <c r="H2" s="185"/>
      <c r="I2" s="120"/>
      <c r="J2" s="120"/>
      <c r="K2" s="120"/>
      <c r="L2" s="120"/>
      <c r="M2" s="120"/>
      <c r="N2" s="120"/>
      <c r="O2" s="120"/>
      <c r="P2" s="120"/>
    </row>
    <row r="3" spans="1:13" ht="42" customHeight="1">
      <c r="A3" s="117" t="s">
        <v>77</v>
      </c>
      <c r="B3" s="117"/>
      <c r="C3" s="117"/>
      <c r="D3" s="118" t="s">
        <v>59</v>
      </c>
      <c r="E3" s="134" t="s">
        <v>60</v>
      </c>
      <c r="F3" s="131" t="s">
        <v>76</v>
      </c>
      <c r="G3" s="131" t="s">
        <v>83</v>
      </c>
      <c r="H3" s="134" t="s">
        <v>82</v>
      </c>
      <c r="I3" s="118" t="s">
        <v>61</v>
      </c>
      <c r="J3" s="118"/>
      <c r="K3" s="118" t="s">
        <v>74</v>
      </c>
      <c r="L3" s="118"/>
      <c r="M3" s="118" t="s">
        <v>75</v>
      </c>
    </row>
    <row r="4" spans="1:13" ht="16.5" customHeight="1">
      <c r="A4" s="117"/>
      <c r="B4" s="117"/>
      <c r="C4" s="117"/>
      <c r="D4" s="118"/>
      <c r="E4" s="138"/>
      <c r="F4" s="139"/>
      <c r="G4" s="139"/>
      <c r="H4" s="138"/>
      <c r="I4" s="123" t="s">
        <v>87</v>
      </c>
      <c r="J4" s="118"/>
      <c r="K4" s="118"/>
      <c r="L4" s="118"/>
      <c r="M4" s="118"/>
    </row>
    <row r="5" spans="1:12" ht="12.75">
      <c r="A5" s="9" t="s">
        <v>3</v>
      </c>
      <c r="B5" s="9" t="s">
        <v>66</v>
      </c>
      <c r="C5" s="9" t="s">
        <v>67</v>
      </c>
      <c r="D5" s="9" t="s">
        <v>0</v>
      </c>
      <c r="E5" s="135">
        <v>2</v>
      </c>
      <c r="F5" s="136" t="s">
        <v>68</v>
      </c>
      <c r="G5" s="135">
        <v>2080</v>
      </c>
      <c r="H5" s="135" t="s">
        <v>80</v>
      </c>
      <c r="I5" s="3" t="s">
        <v>69</v>
      </c>
      <c r="J5" s="3"/>
      <c r="K5" s="6">
        <f>parametro_1!K9</f>
        <v>4385603.7</v>
      </c>
      <c r="L5" s="4" t="s">
        <v>1</v>
      </c>
    </row>
    <row r="6" spans="1:12" ht="12.75">
      <c r="A6" s="9" t="s">
        <v>3</v>
      </c>
      <c r="B6" s="9" t="s">
        <v>66</v>
      </c>
      <c r="C6" s="9" t="s">
        <v>67</v>
      </c>
      <c r="D6" s="9" t="s">
        <v>0</v>
      </c>
      <c r="E6" s="135">
        <v>2</v>
      </c>
      <c r="F6" s="136" t="s">
        <v>68</v>
      </c>
      <c r="G6" s="135">
        <v>2067</v>
      </c>
      <c r="H6" s="135" t="s">
        <v>80</v>
      </c>
      <c r="I6" s="3" t="s">
        <v>150</v>
      </c>
      <c r="J6" s="3"/>
      <c r="K6" s="6">
        <v>626205.13</v>
      </c>
      <c r="L6" s="4" t="s">
        <v>2</v>
      </c>
    </row>
    <row r="7" spans="1:14" ht="12.75">
      <c r="A7" s="9" t="s">
        <v>3</v>
      </c>
      <c r="B7" s="9" t="s">
        <v>72</v>
      </c>
      <c r="C7" s="9" t="s">
        <v>67</v>
      </c>
      <c r="D7" s="9" t="s">
        <v>0</v>
      </c>
      <c r="E7" s="135">
        <v>2</v>
      </c>
      <c r="F7" s="136" t="s">
        <v>68</v>
      </c>
      <c r="G7" s="135">
        <v>2310</v>
      </c>
      <c r="H7" s="135" t="s">
        <v>80</v>
      </c>
      <c r="I7" s="3" t="s">
        <v>73</v>
      </c>
      <c r="J7" s="3"/>
      <c r="K7" s="16">
        <f>parametro_1!K11</f>
        <v>609702.73</v>
      </c>
      <c r="L7" s="4" t="s">
        <v>1</v>
      </c>
      <c r="M7" s="8">
        <f>K5-K6+K7</f>
        <v>4369101.300000001</v>
      </c>
      <c r="N7" s="3" t="s">
        <v>1</v>
      </c>
    </row>
    <row r="8" spans="1:12" ht="23.25" customHeight="1">
      <c r="A8" s="9" t="s">
        <v>3</v>
      </c>
      <c r="B8" s="9" t="s">
        <v>66</v>
      </c>
      <c r="C8" s="9" t="s">
        <v>78</v>
      </c>
      <c r="D8" s="9" t="s">
        <v>0</v>
      </c>
      <c r="E8" s="135">
        <v>2</v>
      </c>
      <c r="F8" s="136" t="s">
        <v>68</v>
      </c>
      <c r="G8" s="135">
        <v>2080</v>
      </c>
      <c r="H8" s="135" t="s">
        <v>81</v>
      </c>
      <c r="I8" s="3" t="s">
        <v>69</v>
      </c>
      <c r="J8" s="3"/>
      <c r="K8" s="6">
        <v>2390228.15</v>
      </c>
      <c r="L8" s="4" t="s">
        <v>1</v>
      </c>
    </row>
    <row r="9" spans="1:12" ht="12.75">
      <c r="A9" s="9" t="s">
        <v>3</v>
      </c>
      <c r="B9" s="9" t="s">
        <v>66</v>
      </c>
      <c r="C9" s="9" t="s">
        <v>78</v>
      </c>
      <c r="D9" s="9" t="s">
        <v>0</v>
      </c>
      <c r="E9" s="135">
        <v>2</v>
      </c>
      <c r="F9" s="136" t="s">
        <v>68</v>
      </c>
      <c r="G9" s="135">
        <v>2067</v>
      </c>
      <c r="H9" s="135" t="s">
        <v>81</v>
      </c>
      <c r="I9" s="3" t="s">
        <v>150</v>
      </c>
      <c r="J9" s="3"/>
      <c r="K9" s="6">
        <v>626205.13</v>
      </c>
      <c r="L9" s="4" t="s">
        <v>2</v>
      </c>
    </row>
    <row r="10" spans="1:14" ht="12.75">
      <c r="A10" s="9" t="s">
        <v>3</v>
      </c>
      <c r="B10" s="9" t="s">
        <v>72</v>
      </c>
      <c r="C10" s="9" t="s">
        <v>78</v>
      </c>
      <c r="D10" s="9" t="s">
        <v>0</v>
      </c>
      <c r="E10" s="135">
        <v>2</v>
      </c>
      <c r="F10" s="136" t="s">
        <v>68</v>
      </c>
      <c r="G10" s="135">
        <v>2310</v>
      </c>
      <c r="H10" s="135" t="s">
        <v>81</v>
      </c>
      <c r="I10" s="3" t="s">
        <v>73</v>
      </c>
      <c r="J10" s="3"/>
      <c r="K10" s="10">
        <v>247559.13</v>
      </c>
      <c r="L10" s="4" t="s">
        <v>1</v>
      </c>
      <c r="M10" s="8">
        <f>K8-K9+K10</f>
        <v>2011582.15</v>
      </c>
      <c r="N10" s="3" t="s">
        <v>2</v>
      </c>
    </row>
    <row r="11" spans="5:13" ht="12.75">
      <c r="E11" s="135"/>
      <c r="F11" s="136"/>
      <c r="G11" s="135"/>
      <c r="H11" s="135"/>
      <c r="J11" s="3"/>
      <c r="L11" s="4"/>
      <c r="M11" s="8">
        <f>M7-M10</f>
        <v>2357519.150000001</v>
      </c>
    </row>
    <row r="12" spans="1:13" ht="16.5" customHeight="1">
      <c r="A12" s="117"/>
      <c r="B12" s="117"/>
      <c r="C12" s="117"/>
      <c r="D12" s="118"/>
      <c r="E12" s="132"/>
      <c r="F12" s="133"/>
      <c r="G12" s="133"/>
      <c r="H12" s="132"/>
      <c r="I12" s="123" t="s">
        <v>85</v>
      </c>
      <c r="J12" s="118"/>
      <c r="K12" s="118"/>
      <c r="L12" s="118"/>
      <c r="M12" s="118"/>
    </row>
    <row r="13" spans="1:12" ht="12.75">
      <c r="A13" s="9" t="s">
        <v>3</v>
      </c>
      <c r="B13" s="9" t="s">
        <v>66</v>
      </c>
      <c r="C13" s="9" t="s">
        <v>67</v>
      </c>
      <c r="D13" s="9" t="s">
        <v>0</v>
      </c>
      <c r="E13" s="135">
        <v>2</v>
      </c>
      <c r="F13" s="136" t="s">
        <v>68</v>
      </c>
      <c r="G13" s="135">
        <v>2080</v>
      </c>
      <c r="H13" s="135" t="s">
        <v>80</v>
      </c>
      <c r="I13" s="3" t="s">
        <v>69</v>
      </c>
      <c r="J13" s="3"/>
      <c r="K13" s="7">
        <f>parametro_1!K9</f>
        <v>4385603.7</v>
      </c>
      <c r="L13" s="4" t="s">
        <v>1</v>
      </c>
    </row>
    <row r="14" spans="1:12" ht="12.75">
      <c r="A14" s="9" t="s">
        <v>3</v>
      </c>
      <c r="B14" s="9" t="s">
        <v>66</v>
      </c>
      <c r="C14" s="9" t="s">
        <v>67</v>
      </c>
      <c r="D14" s="9" t="s">
        <v>0</v>
      </c>
      <c r="E14" s="135">
        <v>2</v>
      </c>
      <c r="F14" s="136" t="s">
        <v>68</v>
      </c>
      <c r="G14" s="135">
        <v>2067</v>
      </c>
      <c r="H14" s="135" t="s">
        <v>80</v>
      </c>
      <c r="I14" s="3" t="s">
        <v>150</v>
      </c>
      <c r="J14" s="3"/>
      <c r="K14" s="6">
        <f>+K6</f>
        <v>626205.13</v>
      </c>
      <c r="L14" s="4" t="s">
        <v>2</v>
      </c>
    </row>
    <row r="15" spans="1:12" ht="12.75">
      <c r="A15" s="9" t="s">
        <v>3</v>
      </c>
      <c r="B15" s="9" t="s">
        <v>72</v>
      </c>
      <c r="C15" s="9" t="s">
        <v>67</v>
      </c>
      <c r="D15" s="9" t="s">
        <v>0</v>
      </c>
      <c r="E15" s="135">
        <v>2</v>
      </c>
      <c r="F15" s="136" t="s">
        <v>68</v>
      </c>
      <c r="G15" s="135">
        <v>2310</v>
      </c>
      <c r="H15" s="135" t="s">
        <v>80</v>
      </c>
      <c r="I15" s="3" t="s">
        <v>73</v>
      </c>
      <c r="J15" s="3"/>
      <c r="K15" s="10">
        <f>parametro_1!K11</f>
        <v>609702.73</v>
      </c>
      <c r="L15" s="4" t="s">
        <v>1</v>
      </c>
    </row>
    <row r="16" spans="13:16" ht="12.75">
      <c r="M16" s="8">
        <f>K13-K14+K15</f>
        <v>4369101.300000001</v>
      </c>
      <c r="O16" s="114">
        <f>M16*P16</f>
        <v>1835022.5460000003</v>
      </c>
      <c r="P16" s="115">
        <v>0.42</v>
      </c>
    </row>
    <row r="18" spans="11:14" ht="12.75">
      <c r="K18" s="5" t="s">
        <v>5</v>
      </c>
      <c r="L18" s="18"/>
      <c r="M18" s="13">
        <f>IF(M16=0,"",M11/M16*100)</f>
        <v>53.958903401942194</v>
      </c>
      <c r="N18" s="3" t="s">
        <v>9</v>
      </c>
    </row>
    <row r="19" spans="11:14" ht="17.25" customHeight="1">
      <c r="K19" s="11" t="s">
        <v>4</v>
      </c>
      <c r="L19" s="19" t="s">
        <v>10</v>
      </c>
      <c r="M19" s="12">
        <v>42</v>
      </c>
      <c r="N19" s="3" t="s">
        <v>9</v>
      </c>
    </row>
    <row r="20" spans="11:13" ht="17.25" customHeight="1">
      <c r="K20" s="5" t="s">
        <v>5</v>
      </c>
      <c r="L20" s="18"/>
      <c r="M20" s="14" t="str">
        <f>IF(M18&gt;M19,"SI","NO")</f>
        <v>SI</v>
      </c>
    </row>
    <row r="21" ht="12" customHeight="1"/>
  </sheetData>
  <sheetProtection/>
  <mergeCells count="2">
    <mergeCell ref="A1:P1"/>
    <mergeCell ref="E2:H2"/>
  </mergeCells>
  <conditionalFormatting sqref="M20">
    <cfRule type="cellIs" priority="1" dxfId="1" operator="equal" stopIfTrue="1">
      <formula>"NO"</formula>
    </cfRule>
    <cfRule type="cellIs" priority="2" dxfId="0" operator="equal" stopIfTrue="1">
      <formula>"SI"</formula>
    </cfRule>
  </conditionalFormatting>
  <printOptions horizontalCentered="1"/>
  <pageMargins left="0.1968503937007874" right="0.1968503937007874" top="0.984251968503937" bottom="0.984251968503937" header="0.5118110236220472" footer="0.5118110236220472"/>
  <pageSetup horizontalDpi="600" verticalDpi="600" orientation="landscape" paperSize="9" scale="85" r:id="rId1"/>
</worksheet>
</file>

<file path=xl/worksheets/sheet4.xml><?xml version="1.0" encoding="utf-8"?>
<worksheet xmlns="http://schemas.openxmlformats.org/spreadsheetml/2006/main" xmlns:r="http://schemas.openxmlformats.org/officeDocument/2006/relationships">
  <dimension ref="A1:P17"/>
  <sheetViews>
    <sheetView showGridLines="0" zoomScalePageLayoutView="0" workbookViewId="0" topLeftCell="A1">
      <selection activeCell="P17" sqref="P17"/>
    </sheetView>
  </sheetViews>
  <sheetFormatPr defaultColWidth="9.140625" defaultRowHeight="12.75"/>
  <cols>
    <col min="1" max="1" width="3.00390625" style="9" customWidth="1"/>
    <col min="2" max="2" width="8.7109375" style="9" bestFit="1" customWidth="1"/>
    <col min="3" max="3" width="23.140625" style="9" customWidth="1"/>
    <col min="4" max="4" width="10.00390625" style="9" customWidth="1"/>
    <col min="5" max="5" width="2.8515625" style="119" customWidth="1"/>
    <col min="6" max="6" width="13.57421875" style="9" customWidth="1"/>
    <col min="7" max="7" width="6.28125" style="119" customWidth="1"/>
    <col min="8" max="8" width="3.28125" style="119" customWidth="1"/>
    <col min="9" max="9" width="31.28125" style="3" customWidth="1"/>
    <col min="10" max="10" width="2.28125" style="4" bestFit="1" customWidth="1"/>
    <col min="11" max="11" width="15.57421875" style="3" customWidth="1"/>
    <col min="12" max="12" width="2.8515625" style="17" customWidth="1"/>
    <col min="13" max="13" width="14.7109375" style="3" customWidth="1"/>
    <col min="14" max="14" width="3.140625" style="3" customWidth="1"/>
    <col min="15" max="15" width="13.00390625" style="3" customWidth="1"/>
    <col min="16" max="16" width="7.00390625" style="3" customWidth="1"/>
    <col min="17" max="16384" width="9.140625" style="3" customWidth="1"/>
  </cols>
  <sheetData>
    <row r="1" spans="1:16" ht="40.5" customHeight="1">
      <c r="A1" s="183" t="s">
        <v>139</v>
      </c>
      <c r="B1" s="184"/>
      <c r="C1" s="184"/>
      <c r="D1" s="184"/>
      <c r="E1" s="184"/>
      <c r="F1" s="184"/>
      <c r="G1" s="184"/>
      <c r="H1" s="184"/>
      <c r="I1" s="184"/>
      <c r="J1" s="184"/>
      <c r="K1" s="184"/>
      <c r="L1" s="184"/>
      <c r="M1" s="184"/>
      <c r="N1" s="184"/>
      <c r="O1" s="184"/>
      <c r="P1" s="184"/>
    </row>
    <row r="2" spans="1:16" ht="24" customHeight="1">
      <c r="A2" s="121"/>
      <c r="B2" s="120"/>
      <c r="C2" s="120"/>
      <c r="D2" s="120"/>
      <c r="E2" s="185" t="s">
        <v>84</v>
      </c>
      <c r="F2" s="185"/>
      <c r="G2" s="185"/>
      <c r="H2" s="185"/>
      <c r="I2" s="120"/>
      <c r="J2" s="120"/>
      <c r="K2" s="120"/>
      <c r="L2" s="120"/>
      <c r="M2" s="120"/>
      <c r="N2" s="120"/>
      <c r="O2" s="120"/>
      <c r="P2" s="120"/>
    </row>
    <row r="3" spans="1:13" ht="42" customHeight="1">
      <c r="A3" s="117" t="s">
        <v>77</v>
      </c>
      <c r="B3" s="117"/>
      <c r="C3" s="117"/>
      <c r="D3" s="118" t="s">
        <v>59</v>
      </c>
      <c r="E3" s="134" t="s">
        <v>60</v>
      </c>
      <c r="F3" s="131" t="s">
        <v>76</v>
      </c>
      <c r="G3" s="131" t="s">
        <v>83</v>
      </c>
      <c r="H3" s="134" t="s">
        <v>82</v>
      </c>
      <c r="I3" s="118" t="s">
        <v>61</v>
      </c>
      <c r="J3" s="118"/>
      <c r="K3" s="118" t="s">
        <v>74</v>
      </c>
      <c r="L3" s="118"/>
      <c r="M3" s="118" t="s">
        <v>75</v>
      </c>
    </row>
    <row r="4" spans="1:13" ht="16.5" customHeight="1">
      <c r="A4" s="117"/>
      <c r="B4" s="117"/>
      <c r="C4" s="117"/>
      <c r="D4" s="118"/>
      <c r="E4" s="138"/>
      <c r="F4" s="139"/>
      <c r="G4" s="139"/>
      <c r="H4" s="138"/>
      <c r="I4" s="123" t="s">
        <v>88</v>
      </c>
      <c r="J4" s="118"/>
      <c r="K4" s="118"/>
      <c r="L4" s="118"/>
      <c r="M4" s="118"/>
    </row>
    <row r="5" spans="1:12" ht="12.75">
      <c r="A5" s="9" t="s">
        <v>3</v>
      </c>
      <c r="B5" s="9" t="s">
        <v>66</v>
      </c>
      <c r="C5" s="9" t="s">
        <v>90</v>
      </c>
      <c r="D5" s="9" t="s">
        <v>8</v>
      </c>
      <c r="E5" s="135">
        <v>11</v>
      </c>
      <c r="F5" s="136" t="s">
        <v>120</v>
      </c>
      <c r="G5" s="135">
        <v>11005</v>
      </c>
      <c r="H5" s="135" t="s">
        <v>89</v>
      </c>
      <c r="I5" s="3" t="s">
        <v>69</v>
      </c>
      <c r="J5" s="3"/>
      <c r="K5" s="6">
        <v>968015.45</v>
      </c>
      <c r="L5" s="4" t="s">
        <v>1</v>
      </c>
    </row>
    <row r="6" spans="5:12" ht="12.75">
      <c r="E6" s="135"/>
      <c r="F6" s="136" t="s">
        <v>151</v>
      </c>
      <c r="G6" s="135"/>
      <c r="H6" s="135"/>
      <c r="I6" s="3" t="s">
        <v>152</v>
      </c>
      <c r="J6" s="3"/>
      <c r="K6" s="6">
        <v>0</v>
      </c>
      <c r="L6" s="144" t="s">
        <v>2</v>
      </c>
    </row>
    <row r="7" spans="1:13" ht="12.75">
      <c r="A7" s="9" t="s">
        <v>3</v>
      </c>
      <c r="B7" s="9" t="s">
        <v>72</v>
      </c>
      <c r="C7" s="9" t="s">
        <v>90</v>
      </c>
      <c r="D7" s="9" t="s">
        <v>8</v>
      </c>
      <c r="E7" s="135">
        <v>11</v>
      </c>
      <c r="F7" s="136" t="s">
        <v>120</v>
      </c>
      <c r="G7" s="135">
        <v>11015</v>
      </c>
      <c r="H7" s="135" t="s">
        <v>89</v>
      </c>
      <c r="I7" s="3" t="s">
        <v>73</v>
      </c>
      <c r="J7" s="3"/>
      <c r="K7" s="10">
        <v>758519.74</v>
      </c>
      <c r="L7" s="4" t="s">
        <v>1</v>
      </c>
      <c r="M7" s="8"/>
    </row>
    <row r="8" spans="5:13" ht="12.75">
      <c r="E8" s="135"/>
      <c r="F8" s="136"/>
      <c r="G8" s="135"/>
      <c r="H8" s="135"/>
      <c r="J8" s="3"/>
      <c r="K8" s="16"/>
      <c r="L8" s="4"/>
      <c r="M8" s="8">
        <f>+K5-K6+K7</f>
        <v>1726535.19</v>
      </c>
    </row>
    <row r="9" spans="1:13" ht="16.5" customHeight="1">
      <c r="A9" s="117"/>
      <c r="B9" s="117"/>
      <c r="C9" s="117"/>
      <c r="D9" s="118"/>
      <c r="E9" s="132"/>
      <c r="F9" s="133"/>
      <c r="G9" s="133"/>
      <c r="H9" s="132"/>
      <c r="I9" s="123" t="s">
        <v>91</v>
      </c>
      <c r="J9" s="118"/>
      <c r="K9" s="118"/>
      <c r="L9" s="118"/>
      <c r="M9" s="118"/>
    </row>
    <row r="10" spans="1:12" ht="12.75">
      <c r="A10" s="9" t="s">
        <v>3</v>
      </c>
      <c r="B10" s="9" t="s">
        <v>66</v>
      </c>
      <c r="C10" s="9" t="s">
        <v>67</v>
      </c>
      <c r="D10" s="9" t="s">
        <v>0</v>
      </c>
      <c r="E10" s="135">
        <v>2</v>
      </c>
      <c r="F10" s="136" t="s">
        <v>68</v>
      </c>
      <c r="G10" s="135">
        <v>2080</v>
      </c>
      <c r="H10" s="135" t="s">
        <v>80</v>
      </c>
      <c r="I10" s="3" t="s">
        <v>69</v>
      </c>
      <c r="J10" s="3"/>
      <c r="K10" s="7">
        <f>parametro_1!K9</f>
        <v>4385603.7</v>
      </c>
      <c r="L10" s="4" t="s">
        <v>1</v>
      </c>
    </row>
    <row r="11" spans="3:12" ht="12.75">
      <c r="C11" s="9" t="s">
        <v>67</v>
      </c>
      <c r="D11" s="9" t="s">
        <v>0</v>
      </c>
      <c r="E11" s="135">
        <v>2</v>
      </c>
      <c r="F11" s="136" t="s">
        <v>68</v>
      </c>
      <c r="G11" s="135">
        <v>2067</v>
      </c>
      <c r="H11" s="135" t="s">
        <v>80</v>
      </c>
      <c r="I11" s="3" t="s">
        <v>152</v>
      </c>
      <c r="J11" s="3"/>
      <c r="K11" s="6">
        <f>+parametro_2!K14</f>
        <v>626205.13</v>
      </c>
      <c r="L11" s="144" t="s">
        <v>2</v>
      </c>
    </row>
    <row r="12" spans="1:12" ht="12.75">
      <c r="A12" s="9" t="s">
        <v>3</v>
      </c>
      <c r="B12" s="9" t="s">
        <v>72</v>
      </c>
      <c r="C12" s="9" t="s">
        <v>67</v>
      </c>
      <c r="D12" s="9" t="s">
        <v>0</v>
      </c>
      <c r="E12" s="135">
        <v>2</v>
      </c>
      <c r="F12" s="136" t="s">
        <v>68</v>
      </c>
      <c r="G12" s="135">
        <v>2310</v>
      </c>
      <c r="H12" s="135" t="s">
        <v>80</v>
      </c>
      <c r="I12" s="3" t="s">
        <v>73</v>
      </c>
      <c r="J12" s="3"/>
      <c r="K12" s="10">
        <f>parametro_1!K11</f>
        <v>609702.73</v>
      </c>
      <c r="L12" s="4" t="s">
        <v>1</v>
      </c>
    </row>
    <row r="13" spans="13:16" ht="12.75">
      <c r="M13" s="8">
        <f>+K10-K11+K12</f>
        <v>4369101.300000001</v>
      </c>
      <c r="O13" s="114">
        <f>M13*P13</f>
        <v>2839915.8450000007</v>
      </c>
      <c r="P13" s="115">
        <v>0.65</v>
      </c>
    </row>
    <row r="15" spans="11:14" ht="12.75">
      <c r="K15" s="5" t="s">
        <v>5</v>
      </c>
      <c r="L15" s="18"/>
      <c r="M15" s="13">
        <f>IF(M13=0,"",M8/M13*100)</f>
        <v>39.516941161332184</v>
      </c>
      <c r="N15" s="3" t="s">
        <v>9</v>
      </c>
    </row>
    <row r="16" spans="11:14" ht="17.25" customHeight="1">
      <c r="K16" s="11" t="s">
        <v>4</v>
      </c>
      <c r="L16" s="19" t="s">
        <v>10</v>
      </c>
      <c r="M16" s="12">
        <v>65</v>
      </c>
      <c r="N16" s="3" t="s">
        <v>9</v>
      </c>
    </row>
    <row r="17" spans="11:13" ht="17.25" customHeight="1">
      <c r="K17" s="5" t="s">
        <v>5</v>
      </c>
      <c r="L17" s="18"/>
      <c r="M17" s="14" t="str">
        <f>IF(M15&gt;M16,"SI","NO")</f>
        <v>NO</v>
      </c>
    </row>
    <row r="18" ht="12" customHeight="1"/>
  </sheetData>
  <sheetProtection/>
  <mergeCells count="2">
    <mergeCell ref="A1:P1"/>
    <mergeCell ref="E2:H2"/>
  </mergeCells>
  <conditionalFormatting sqref="M17">
    <cfRule type="cellIs" priority="1" dxfId="1" operator="equal" stopIfTrue="1">
      <formula>"NO"</formula>
    </cfRule>
    <cfRule type="cellIs" priority="2" dxfId="0" operator="equal" stopIfTrue="1">
      <formula>"SI"</formula>
    </cfRule>
  </conditionalFormatting>
  <printOptions horizontalCentered="1"/>
  <pageMargins left="0.1968503937007874" right="0.1968503937007874" top="0.984251968503937" bottom="0.984251968503937" header="0.5118110236220472" footer="0.5118110236220472"/>
  <pageSetup horizontalDpi="600" verticalDpi="600" orientation="landscape" paperSize="9" scale="85" r:id="rId1"/>
</worksheet>
</file>

<file path=xl/worksheets/sheet5.xml><?xml version="1.0" encoding="utf-8"?>
<worksheet xmlns="http://schemas.openxmlformats.org/spreadsheetml/2006/main" xmlns:r="http://schemas.openxmlformats.org/officeDocument/2006/relationships">
  <dimension ref="A1:P15"/>
  <sheetViews>
    <sheetView showGridLines="0" zoomScalePageLayoutView="0" workbookViewId="0" topLeftCell="A1">
      <selection activeCell="P17" sqref="P17"/>
    </sheetView>
  </sheetViews>
  <sheetFormatPr defaultColWidth="9.140625" defaultRowHeight="12.75"/>
  <cols>
    <col min="1" max="1" width="3.00390625" style="9" customWidth="1"/>
    <col min="2" max="2" width="8.7109375" style="9" bestFit="1" customWidth="1"/>
    <col min="3" max="3" width="19.28125" style="9" customWidth="1"/>
    <col min="4" max="4" width="11.8515625" style="9" customWidth="1"/>
    <col min="5" max="5" width="2.8515625" style="119" customWidth="1"/>
    <col min="6" max="6" width="37.57421875" style="9" customWidth="1"/>
    <col min="7" max="7" width="6.28125" style="119" customWidth="1"/>
    <col min="8" max="8" width="3.28125" style="119" customWidth="1"/>
    <col min="9" max="9" width="31.28125" style="3" customWidth="1"/>
    <col min="10" max="10" width="2.28125" style="4" bestFit="1" customWidth="1"/>
    <col min="11" max="11" width="15.57421875" style="3" customWidth="1"/>
    <col min="12" max="12" width="2.8515625" style="17" customWidth="1"/>
    <col min="13" max="13" width="15.7109375" style="3" customWidth="1"/>
    <col min="14" max="14" width="3.140625" style="3" customWidth="1"/>
    <col min="15" max="15" width="13.00390625" style="3" customWidth="1"/>
    <col min="16" max="16" width="7.00390625" style="3" customWidth="1"/>
    <col min="17" max="16384" width="9.140625" style="3" customWidth="1"/>
  </cols>
  <sheetData>
    <row r="1" spans="1:16" ht="51" customHeight="1">
      <c r="A1" s="183" t="s">
        <v>98</v>
      </c>
      <c r="B1" s="184"/>
      <c r="C1" s="184"/>
      <c r="D1" s="184"/>
      <c r="E1" s="184"/>
      <c r="F1" s="184"/>
      <c r="G1" s="184"/>
      <c r="H1" s="184"/>
      <c r="I1" s="184"/>
      <c r="J1" s="184"/>
      <c r="K1" s="184"/>
      <c r="L1" s="184"/>
      <c r="M1" s="184"/>
      <c r="N1" s="184"/>
      <c r="O1" s="184"/>
      <c r="P1" s="184"/>
    </row>
    <row r="2" spans="1:16" ht="24" customHeight="1">
      <c r="A2" s="121"/>
      <c r="B2" s="120"/>
      <c r="C2" s="120"/>
      <c r="D2" s="120"/>
      <c r="E2" s="185" t="s">
        <v>84</v>
      </c>
      <c r="F2" s="185"/>
      <c r="G2" s="185"/>
      <c r="H2" s="185"/>
      <c r="I2" s="120"/>
      <c r="J2" s="120"/>
      <c r="K2" s="120"/>
      <c r="L2" s="120"/>
      <c r="M2" s="120"/>
      <c r="N2" s="120"/>
      <c r="O2" s="120"/>
      <c r="P2" s="120"/>
    </row>
    <row r="3" spans="1:13" ht="42" customHeight="1">
      <c r="A3" s="117" t="s">
        <v>77</v>
      </c>
      <c r="B3" s="117"/>
      <c r="C3" s="117"/>
      <c r="D3" s="118" t="s">
        <v>59</v>
      </c>
      <c r="E3" s="134" t="s">
        <v>60</v>
      </c>
      <c r="F3" s="131" t="s">
        <v>76</v>
      </c>
      <c r="G3" s="131" t="s">
        <v>83</v>
      </c>
      <c r="H3" s="134" t="s">
        <v>82</v>
      </c>
      <c r="I3" s="118" t="s">
        <v>61</v>
      </c>
      <c r="J3" s="118"/>
      <c r="K3" s="118" t="s">
        <v>74</v>
      </c>
      <c r="L3" s="118"/>
      <c r="M3" s="118" t="s">
        <v>75</v>
      </c>
    </row>
    <row r="4" spans="1:13" ht="21.75" customHeight="1">
      <c r="A4" s="117"/>
      <c r="B4" s="117"/>
      <c r="C4" s="117"/>
      <c r="D4" s="118"/>
      <c r="E4" s="138"/>
      <c r="F4" s="139"/>
      <c r="G4" s="139"/>
      <c r="H4" s="138"/>
      <c r="I4" s="123" t="s">
        <v>92</v>
      </c>
      <c r="J4" s="118"/>
      <c r="K4" s="118"/>
      <c r="L4" s="118"/>
      <c r="M4" s="118"/>
    </row>
    <row r="5" spans="1:12" ht="12.75">
      <c r="A5" s="9" t="s">
        <v>6</v>
      </c>
      <c r="B5" s="9" t="s">
        <v>66</v>
      </c>
      <c r="C5" s="9" t="s">
        <v>7</v>
      </c>
      <c r="D5" s="9" t="s">
        <v>0</v>
      </c>
      <c r="E5" s="135">
        <v>3</v>
      </c>
      <c r="F5" s="136" t="s">
        <v>94</v>
      </c>
      <c r="G5" s="135">
        <v>3005</v>
      </c>
      <c r="H5" s="135" t="s">
        <v>80</v>
      </c>
      <c r="I5" s="3" t="s">
        <v>95</v>
      </c>
      <c r="J5" s="3"/>
      <c r="K5" s="6">
        <v>0</v>
      </c>
      <c r="L5" s="4" t="s">
        <v>1</v>
      </c>
    </row>
    <row r="6" spans="1:12" ht="12.75">
      <c r="A6" s="9" t="s">
        <v>6</v>
      </c>
      <c r="B6" s="9" t="s">
        <v>66</v>
      </c>
      <c r="C6" s="9" t="s">
        <v>96</v>
      </c>
      <c r="D6" s="9" t="s">
        <v>0</v>
      </c>
      <c r="E6" s="135">
        <v>3</v>
      </c>
      <c r="F6" s="136" t="s">
        <v>94</v>
      </c>
      <c r="G6" s="135">
        <v>3005</v>
      </c>
      <c r="H6" s="135" t="s">
        <v>81</v>
      </c>
      <c r="I6" s="3" t="s">
        <v>95</v>
      </c>
      <c r="J6" s="3"/>
      <c r="K6" s="6">
        <v>0</v>
      </c>
      <c r="L6" s="4" t="s">
        <v>2</v>
      </c>
    </row>
    <row r="7" spans="1:13" ht="12.75">
      <c r="A7" s="9" t="s">
        <v>6</v>
      </c>
      <c r="B7" s="9" t="s">
        <v>66</v>
      </c>
      <c r="C7" s="9" t="s">
        <v>97</v>
      </c>
      <c r="D7" s="9" t="s">
        <v>8</v>
      </c>
      <c r="E7" s="135">
        <v>12</v>
      </c>
      <c r="F7" s="136" t="s">
        <v>121</v>
      </c>
      <c r="G7" s="135">
        <v>12005</v>
      </c>
      <c r="H7" s="135" t="s">
        <v>3</v>
      </c>
      <c r="I7" s="3" t="s">
        <v>95</v>
      </c>
      <c r="J7" s="3"/>
      <c r="K7" s="10">
        <v>1679045.87</v>
      </c>
      <c r="L7" s="4" t="s">
        <v>1</v>
      </c>
      <c r="M7" s="8"/>
    </row>
    <row r="8" spans="5:13" ht="12.75">
      <c r="E8" s="135"/>
      <c r="F8" s="136"/>
      <c r="G8" s="135"/>
      <c r="H8" s="135"/>
      <c r="J8" s="3"/>
      <c r="K8" s="16"/>
      <c r="L8" s="4"/>
      <c r="M8" s="8">
        <f>K5-K6+K7</f>
        <v>1679045.87</v>
      </c>
    </row>
    <row r="9" spans="1:13" ht="16.5" customHeight="1">
      <c r="A9" s="117"/>
      <c r="B9" s="117"/>
      <c r="C9" s="117"/>
      <c r="D9" s="118"/>
      <c r="E9" s="132"/>
      <c r="F9" s="133"/>
      <c r="G9" s="133"/>
      <c r="H9" s="132"/>
      <c r="I9" s="123" t="s">
        <v>93</v>
      </c>
      <c r="J9" s="118"/>
      <c r="K9" s="118"/>
      <c r="L9" s="118"/>
      <c r="M9" s="118"/>
    </row>
    <row r="10" spans="1:12" ht="12.75">
      <c r="A10" s="9" t="s">
        <v>6</v>
      </c>
      <c r="B10" s="9" t="s">
        <v>66</v>
      </c>
      <c r="C10" s="9" t="s">
        <v>7</v>
      </c>
      <c r="D10" s="9" t="s">
        <v>0</v>
      </c>
      <c r="E10" s="135">
        <v>3</v>
      </c>
      <c r="F10" s="136" t="s">
        <v>94</v>
      </c>
      <c r="G10" s="135">
        <v>3005</v>
      </c>
      <c r="H10" s="135" t="s">
        <v>80</v>
      </c>
      <c r="I10" s="3" t="s">
        <v>95</v>
      </c>
      <c r="J10" s="3"/>
      <c r="K10" s="10">
        <v>4552793.34</v>
      </c>
      <c r="L10" s="4" t="s">
        <v>1</v>
      </c>
    </row>
    <row r="11" spans="13:16" ht="12.75">
      <c r="M11" s="8">
        <f>SUM(K10:K10)</f>
        <v>4552793.34</v>
      </c>
      <c r="O11" s="114">
        <f>M11*P11</f>
        <v>1821117.3360000001</v>
      </c>
      <c r="P11" s="115">
        <v>0.4</v>
      </c>
    </row>
    <row r="13" spans="11:14" ht="12.75">
      <c r="K13" s="5" t="s">
        <v>5</v>
      </c>
      <c r="L13" s="18"/>
      <c r="M13" s="13">
        <f>IF(M11=0,"",M8/M11*100)</f>
        <v>36.8794659588041</v>
      </c>
      <c r="N13" s="3" t="s">
        <v>9</v>
      </c>
    </row>
    <row r="14" spans="11:14" ht="17.25" customHeight="1">
      <c r="K14" s="11" t="s">
        <v>4</v>
      </c>
      <c r="L14" s="19" t="s">
        <v>10</v>
      </c>
      <c r="M14" s="12">
        <v>40</v>
      </c>
      <c r="N14" s="3" t="s">
        <v>9</v>
      </c>
    </row>
    <row r="15" spans="11:13" ht="17.25" customHeight="1">
      <c r="K15" s="5" t="s">
        <v>5</v>
      </c>
      <c r="L15" s="18"/>
      <c r="M15" s="14" t="str">
        <f>IF(M13&gt;M14,"SI","NO")</f>
        <v>NO</v>
      </c>
    </row>
    <row r="16" ht="12" customHeight="1"/>
  </sheetData>
  <sheetProtection/>
  <mergeCells count="2">
    <mergeCell ref="A1:P1"/>
    <mergeCell ref="E2:H2"/>
  </mergeCells>
  <conditionalFormatting sqref="M15">
    <cfRule type="cellIs" priority="1" dxfId="1" operator="equal" stopIfTrue="1">
      <formula>"NO"</formula>
    </cfRule>
    <cfRule type="cellIs" priority="2" dxfId="0" operator="equal" stopIfTrue="1">
      <formula>"SI"</formula>
    </cfRule>
  </conditionalFormatting>
  <printOptions horizontalCentered="1"/>
  <pageMargins left="0.1968503937007874" right="0.1968503937007874" top="0.984251968503937" bottom="0.984251968503937" header="0.5118110236220472" footer="0.5118110236220472"/>
  <pageSetup horizontalDpi="600" verticalDpi="600" orientation="landscape" paperSize="9" scale="85" r:id="rId1"/>
</worksheet>
</file>

<file path=xl/worksheets/sheet6.xml><?xml version="1.0" encoding="utf-8"?>
<worksheet xmlns="http://schemas.openxmlformats.org/spreadsheetml/2006/main" xmlns:r="http://schemas.openxmlformats.org/officeDocument/2006/relationships">
  <dimension ref="A1:P13"/>
  <sheetViews>
    <sheetView showGridLines="0" zoomScalePageLayoutView="0" workbookViewId="0" topLeftCell="B1">
      <selection activeCell="O17" sqref="O17"/>
    </sheetView>
  </sheetViews>
  <sheetFormatPr defaultColWidth="9.140625" defaultRowHeight="12.75"/>
  <cols>
    <col min="1" max="1" width="3.00390625" style="9" customWidth="1"/>
    <col min="2" max="2" width="8.7109375" style="9" bestFit="1" customWidth="1"/>
    <col min="3" max="3" width="14.8515625" style="9" customWidth="1"/>
    <col min="4" max="4" width="9.7109375" style="9" customWidth="1"/>
    <col min="5" max="5" width="5.8515625" style="119" customWidth="1"/>
    <col min="6" max="6" width="11.28125" style="9" customWidth="1"/>
    <col min="7" max="7" width="6.28125" style="119" customWidth="1"/>
    <col min="8" max="8" width="2.7109375" style="119" customWidth="1"/>
    <col min="9" max="9" width="31.28125" style="3" customWidth="1"/>
    <col min="10" max="10" width="2.28125" style="4" bestFit="1" customWidth="1"/>
    <col min="11" max="11" width="15.57421875" style="3" customWidth="1"/>
    <col min="12" max="12" width="2.8515625" style="17" customWidth="1"/>
    <col min="13" max="13" width="15.7109375" style="3" customWidth="1"/>
    <col min="14" max="14" width="3.140625" style="3" customWidth="1"/>
    <col min="15" max="15" width="13.00390625" style="3" customWidth="1"/>
    <col min="16" max="16" width="7.00390625" style="3" customWidth="1"/>
    <col min="17" max="16384" width="9.140625" style="3" customWidth="1"/>
  </cols>
  <sheetData>
    <row r="1" spans="1:16" ht="55.5" customHeight="1">
      <c r="A1" s="183" t="s">
        <v>99</v>
      </c>
      <c r="B1" s="184"/>
      <c r="C1" s="184"/>
      <c r="D1" s="184"/>
      <c r="E1" s="184"/>
      <c r="F1" s="184"/>
      <c r="G1" s="184"/>
      <c r="H1" s="184"/>
      <c r="I1" s="184"/>
      <c r="J1" s="184"/>
      <c r="K1" s="184"/>
      <c r="L1" s="184"/>
      <c r="M1" s="184"/>
      <c r="N1" s="184"/>
      <c r="O1" s="184"/>
      <c r="P1" s="184"/>
    </row>
    <row r="2" spans="1:16" ht="24" customHeight="1">
      <c r="A2" s="121"/>
      <c r="B2" s="120"/>
      <c r="C2" s="120"/>
      <c r="D2" s="120"/>
      <c r="E2" s="185" t="s">
        <v>84</v>
      </c>
      <c r="F2" s="185"/>
      <c r="G2" s="185"/>
      <c r="H2" s="185"/>
      <c r="I2" s="120"/>
      <c r="J2" s="120"/>
      <c r="K2" s="120"/>
      <c r="L2" s="120"/>
      <c r="M2" s="120"/>
      <c r="N2" s="120"/>
      <c r="O2" s="120"/>
      <c r="P2" s="120"/>
    </row>
    <row r="3" spans="1:13" ht="42" customHeight="1">
      <c r="A3" s="117" t="s">
        <v>77</v>
      </c>
      <c r="B3" s="117"/>
      <c r="C3" s="117"/>
      <c r="D3" s="118" t="s">
        <v>59</v>
      </c>
      <c r="E3" s="140" t="s">
        <v>60</v>
      </c>
      <c r="F3" s="141" t="s">
        <v>76</v>
      </c>
      <c r="G3" s="141" t="s">
        <v>83</v>
      </c>
      <c r="H3" s="140" t="s">
        <v>82</v>
      </c>
      <c r="I3" s="118" t="s">
        <v>61</v>
      </c>
      <c r="J3" s="118"/>
      <c r="K3" s="118" t="s">
        <v>74</v>
      </c>
      <c r="L3" s="118"/>
      <c r="M3" s="118" t="s">
        <v>75</v>
      </c>
    </row>
    <row r="4" spans="1:13" ht="21.75" customHeight="1">
      <c r="A4" s="117"/>
      <c r="B4" s="117"/>
      <c r="C4" s="117"/>
      <c r="D4" s="118"/>
      <c r="E4" s="138"/>
      <c r="F4" s="139"/>
      <c r="G4" s="139"/>
      <c r="H4" s="138"/>
      <c r="I4" s="123" t="s">
        <v>103</v>
      </c>
      <c r="J4" s="118"/>
      <c r="K4" s="118"/>
      <c r="L4" s="118"/>
      <c r="M4" s="118"/>
    </row>
    <row r="5" spans="5:12" ht="12.75">
      <c r="E5" s="135" t="s">
        <v>100</v>
      </c>
      <c r="F5" s="136" t="s">
        <v>101</v>
      </c>
      <c r="G5" s="135">
        <v>10070</v>
      </c>
      <c r="H5" s="135"/>
      <c r="I5" s="3" t="s">
        <v>102</v>
      </c>
      <c r="J5" s="3"/>
      <c r="K5" s="15">
        <v>0</v>
      </c>
      <c r="L5" s="4" t="s">
        <v>1</v>
      </c>
    </row>
    <row r="6" spans="5:13" ht="12.75">
      <c r="E6" s="135"/>
      <c r="F6" s="136"/>
      <c r="G6" s="135"/>
      <c r="H6" s="135"/>
      <c r="J6" s="3"/>
      <c r="K6" s="16"/>
      <c r="L6" s="4"/>
      <c r="M6" s="8">
        <f>K5</f>
        <v>0</v>
      </c>
    </row>
    <row r="7" spans="1:13" ht="16.5" customHeight="1">
      <c r="A7" s="117"/>
      <c r="B7" s="117"/>
      <c r="C7" s="117"/>
      <c r="D7" s="118"/>
      <c r="E7" s="132"/>
      <c r="F7" s="133"/>
      <c r="G7" s="133"/>
      <c r="H7" s="132"/>
      <c r="I7" s="123" t="s">
        <v>93</v>
      </c>
      <c r="J7" s="118"/>
      <c r="K7" s="118"/>
      <c r="L7" s="118"/>
      <c r="M7" s="118"/>
    </row>
    <row r="8" spans="1:12" ht="12.75">
      <c r="A8" s="9" t="s">
        <v>6</v>
      </c>
      <c r="B8" s="9" t="s">
        <v>66</v>
      </c>
      <c r="C8" s="9" t="s">
        <v>7</v>
      </c>
      <c r="D8" s="9" t="s">
        <v>0</v>
      </c>
      <c r="E8" s="135">
        <v>3</v>
      </c>
      <c r="F8" s="136" t="s">
        <v>94</v>
      </c>
      <c r="G8" s="135">
        <v>3005</v>
      </c>
      <c r="H8" s="135" t="s">
        <v>80</v>
      </c>
      <c r="I8" s="3" t="s">
        <v>95</v>
      </c>
      <c r="J8" s="3"/>
      <c r="K8" s="10">
        <v>4552793.34</v>
      </c>
      <c r="L8" s="4" t="s">
        <v>1</v>
      </c>
    </row>
    <row r="9" spans="13:16" ht="12.75">
      <c r="M9" s="8">
        <f>SUM(K8:K8)</f>
        <v>4552793.34</v>
      </c>
      <c r="O9" s="114">
        <f>M9*P9</f>
        <v>22763.9667</v>
      </c>
      <c r="P9" s="124">
        <v>0.005</v>
      </c>
    </row>
    <row r="11" spans="11:14" ht="12.75">
      <c r="K11" s="5" t="s">
        <v>5</v>
      </c>
      <c r="L11" s="18"/>
      <c r="M11" s="13">
        <f>IF(M9=0,"",M6/M9*100)</f>
        <v>0</v>
      </c>
      <c r="N11" s="3" t="s">
        <v>9</v>
      </c>
    </row>
    <row r="12" spans="11:14" ht="17.25" customHeight="1">
      <c r="K12" s="11" t="s">
        <v>4</v>
      </c>
      <c r="L12" s="19" t="s">
        <v>10</v>
      </c>
      <c r="M12" s="12">
        <v>0.5</v>
      </c>
      <c r="N12" s="3" t="s">
        <v>9</v>
      </c>
    </row>
    <row r="13" spans="11:13" ht="17.25" customHeight="1">
      <c r="K13" s="5" t="s">
        <v>5</v>
      </c>
      <c r="L13" s="18"/>
      <c r="M13" s="14" t="str">
        <f>IF(M11&gt;M12,"SI","NO")</f>
        <v>NO</v>
      </c>
    </row>
    <row r="14" ht="12" customHeight="1"/>
  </sheetData>
  <sheetProtection/>
  <mergeCells count="2">
    <mergeCell ref="A1:P1"/>
    <mergeCell ref="E2:H2"/>
  </mergeCells>
  <conditionalFormatting sqref="M13">
    <cfRule type="cellIs" priority="1" dxfId="1" operator="equal" stopIfTrue="1">
      <formula>"NO"</formula>
    </cfRule>
    <cfRule type="cellIs" priority="2" dxfId="0" operator="equal" stopIfTrue="1">
      <formula>"SI"</formula>
    </cfRule>
  </conditionalFormatting>
  <printOptions horizontalCentered="1"/>
  <pageMargins left="0.1968503937007874" right="0.1968503937007874" top="0.984251968503937" bottom="0.984251968503937" header="0.5118110236220472" footer="0.5118110236220472"/>
  <pageSetup horizontalDpi="600" verticalDpi="600" orientation="landscape" paperSize="9" scale="85" r:id="rId1"/>
</worksheet>
</file>

<file path=xl/worksheets/sheet7.xml><?xml version="1.0" encoding="utf-8"?>
<worksheet xmlns="http://schemas.openxmlformats.org/spreadsheetml/2006/main" xmlns:r="http://schemas.openxmlformats.org/officeDocument/2006/relationships">
  <dimension ref="A1:P23"/>
  <sheetViews>
    <sheetView showGridLines="0" zoomScalePageLayoutView="0" workbookViewId="0" topLeftCell="A1">
      <selection activeCell="K6" sqref="K6"/>
    </sheetView>
  </sheetViews>
  <sheetFormatPr defaultColWidth="9.140625" defaultRowHeight="12.75"/>
  <cols>
    <col min="1" max="1" width="2.7109375" style="9" customWidth="1"/>
    <col min="2" max="2" width="8.140625" style="9" customWidth="1"/>
    <col min="3" max="3" width="12.140625" style="9" customWidth="1"/>
    <col min="4" max="4" width="11.00390625" style="9" customWidth="1"/>
    <col min="5" max="5" width="5.7109375" style="119" customWidth="1"/>
    <col min="6" max="6" width="11.57421875" style="9" customWidth="1"/>
    <col min="7" max="7" width="7.7109375" style="119" customWidth="1"/>
    <col min="8" max="8" width="3.00390625" style="119" customWidth="1"/>
    <col min="9" max="9" width="38.7109375" style="3" customWidth="1"/>
    <col min="10" max="10" width="2.28125" style="4" bestFit="1" customWidth="1"/>
    <col min="11" max="11" width="15.57421875" style="3" customWidth="1"/>
    <col min="12" max="12" width="2.8515625" style="17" customWidth="1"/>
    <col min="13" max="13" width="14.7109375" style="3" customWidth="1"/>
    <col min="14" max="14" width="3.140625" style="3" customWidth="1"/>
    <col min="15" max="15" width="15.00390625" style="3" customWidth="1"/>
    <col min="16" max="16" width="7.00390625" style="3" customWidth="1"/>
    <col min="17" max="16384" width="9.140625" style="3" customWidth="1"/>
  </cols>
  <sheetData>
    <row r="1" spans="1:16" ht="55.5" customHeight="1">
      <c r="A1" s="183" t="s">
        <v>104</v>
      </c>
      <c r="B1" s="184"/>
      <c r="C1" s="184"/>
      <c r="D1" s="184"/>
      <c r="E1" s="184"/>
      <c r="F1" s="184"/>
      <c r="G1" s="184"/>
      <c r="H1" s="184"/>
      <c r="I1" s="184"/>
      <c r="J1" s="184"/>
      <c r="K1" s="184"/>
      <c r="L1" s="184"/>
      <c r="M1" s="184"/>
      <c r="N1" s="184"/>
      <c r="O1" s="184"/>
      <c r="P1" s="184"/>
    </row>
    <row r="2" spans="1:16" ht="23.25" customHeight="1">
      <c r="A2" s="121"/>
      <c r="B2" s="120"/>
      <c r="C2" s="120"/>
      <c r="D2" s="120"/>
      <c r="E2" s="185" t="s">
        <v>84</v>
      </c>
      <c r="F2" s="185"/>
      <c r="G2" s="185"/>
      <c r="H2" s="185"/>
      <c r="I2" s="120"/>
      <c r="J2" s="120"/>
      <c r="K2" s="120"/>
      <c r="L2" s="120"/>
      <c r="M2" s="120"/>
      <c r="N2" s="120"/>
      <c r="O2" s="120"/>
      <c r="P2" s="120"/>
    </row>
    <row r="3" spans="1:13" ht="42" customHeight="1">
      <c r="A3" s="117" t="s">
        <v>77</v>
      </c>
      <c r="B3" s="117"/>
      <c r="C3" s="117"/>
      <c r="D3" s="118" t="s">
        <v>59</v>
      </c>
      <c r="E3" s="134" t="s">
        <v>60</v>
      </c>
      <c r="F3" s="131" t="s">
        <v>76</v>
      </c>
      <c r="G3" s="131" t="s">
        <v>83</v>
      </c>
      <c r="H3" s="134" t="s">
        <v>82</v>
      </c>
      <c r="I3" s="118" t="s">
        <v>61</v>
      </c>
      <c r="J3" s="118"/>
      <c r="K3" s="118" t="s">
        <v>74</v>
      </c>
      <c r="L3" s="118"/>
      <c r="M3" s="118" t="s">
        <v>75</v>
      </c>
    </row>
    <row r="4" spans="1:13" ht="16.5" customHeight="1">
      <c r="A4" s="117"/>
      <c r="B4" s="117"/>
      <c r="C4" s="117"/>
      <c r="D4" s="118"/>
      <c r="E4" s="138"/>
      <c r="F4" s="139"/>
      <c r="G4" s="139"/>
      <c r="H4" s="138"/>
      <c r="I4" s="123" t="s">
        <v>105</v>
      </c>
      <c r="J4" s="118"/>
      <c r="K4" s="118"/>
      <c r="L4" s="118"/>
      <c r="M4" s="118"/>
    </row>
    <row r="5" spans="1:12" ht="12.75">
      <c r="A5" s="9" t="s">
        <v>6</v>
      </c>
      <c r="B5" s="9" t="s">
        <v>66</v>
      </c>
      <c r="C5" s="9" t="s">
        <v>7</v>
      </c>
      <c r="D5" s="9" t="s">
        <v>0</v>
      </c>
      <c r="E5" s="135"/>
      <c r="F5" s="136"/>
      <c r="G5" s="135"/>
      <c r="H5" s="135"/>
      <c r="I5" s="125" t="s">
        <v>106</v>
      </c>
      <c r="J5" s="3"/>
      <c r="K5" s="15">
        <v>0</v>
      </c>
      <c r="L5" s="4" t="s">
        <v>1</v>
      </c>
    </row>
    <row r="6" spans="5:13" ht="12.75">
      <c r="E6" s="135"/>
      <c r="F6" s="136"/>
      <c r="G6" s="135"/>
      <c r="H6" s="135"/>
      <c r="J6" s="3"/>
      <c r="K6" s="20"/>
      <c r="L6" s="4"/>
      <c r="M6" s="8">
        <f>SUM(K5:K5)</f>
        <v>0</v>
      </c>
    </row>
    <row r="7" spans="5:12" ht="12.75">
      <c r="E7" s="135"/>
      <c r="F7" s="136"/>
      <c r="G7" s="135"/>
      <c r="H7" s="135"/>
      <c r="I7" s="122" t="s">
        <v>85</v>
      </c>
      <c r="J7" s="3"/>
      <c r="L7" s="4"/>
    </row>
    <row r="8" spans="1:12" ht="12.75">
      <c r="A8" s="9" t="s">
        <v>3</v>
      </c>
      <c r="B8" s="9" t="s">
        <v>66</v>
      </c>
      <c r="C8" s="9" t="s">
        <v>67</v>
      </c>
      <c r="D8" s="9" t="s">
        <v>0</v>
      </c>
      <c r="E8" s="135">
        <v>2</v>
      </c>
      <c r="F8" s="136" t="s">
        <v>68</v>
      </c>
      <c r="G8" s="135">
        <v>2080</v>
      </c>
      <c r="H8" s="135" t="s">
        <v>80</v>
      </c>
      <c r="I8" s="3" t="s">
        <v>69</v>
      </c>
      <c r="J8" s="3"/>
      <c r="K8" s="7">
        <f>parametro_1!K9</f>
        <v>4385603.7</v>
      </c>
      <c r="L8" s="4" t="s">
        <v>1</v>
      </c>
    </row>
    <row r="9" spans="1:12" ht="12.75">
      <c r="A9" s="9" t="s">
        <v>3</v>
      </c>
      <c r="B9" s="9" t="s">
        <v>70</v>
      </c>
      <c r="C9" s="9" t="s">
        <v>67</v>
      </c>
      <c r="D9" s="9" t="s">
        <v>0</v>
      </c>
      <c r="E9" s="135">
        <v>2</v>
      </c>
      <c r="F9" s="136" t="s">
        <v>68</v>
      </c>
      <c r="G9" s="135">
        <v>2135</v>
      </c>
      <c r="H9" s="135" t="s">
        <v>80</v>
      </c>
      <c r="I9" s="3" t="s">
        <v>71</v>
      </c>
      <c r="J9" s="3"/>
      <c r="K9" s="7">
        <f>parametro_1!K10</f>
        <v>112091.91</v>
      </c>
      <c r="L9" s="4" t="s">
        <v>1</v>
      </c>
    </row>
    <row r="10" spans="1:12" ht="12.75">
      <c r="A10" s="9" t="s">
        <v>3</v>
      </c>
      <c r="B10" s="9" t="s">
        <v>72</v>
      </c>
      <c r="C10" s="9" t="s">
        <v>67</v>
      </c>
      <c r="D10" s="9" t="s">
        <v>0</v>
      </c>
      <c r="E10" s="135">
        <v>2</v>
      </c>
      <c r="F10" s="136" t="s">
        <v>68</v>
      </c>
      <c r="G10" s="135">
        <v>2310</v>
      </c>
      <c r="H10" s="135" t="s">
        <v>80</v>
      </c>
      <c r="I10" s="3" t="s">
        <v>73</v>
      </c>
      <c r="J10" s="3"/>
      <c r="K10" s="16">
        <f>parametro_1!K11</f>
        <v>609702.73</v>
      </c>
      <c r="L10" s="4" t="s">
        <v>1</v>
      </c>
    </row>
    <row r="11" spans="3:12" ht="12.75">
      <c r="C11" s="9" t="s">
        <v>67</v>
      </c>
      <c r="D11" s="9" t="s">
        <v>0</v>
      </c>
      <c r="E11" s="149"/>
      <c r="F11" s="150"/>
      <c r="G11" s="149"/>
      <c r="H11" s="149"/>
      <c r="I11" s="3" t="s">
        <v>156</v>
      </c>
      <c r="J11" s="3"/>
      <c r="K11" s="151">
        <v>0</v>
      </c>
      <c r="L11" s="144" t="s">
        <v>2</v>
      </c>
    </row>
    <row r="12" spans="13:16" ht="12.75">
      <c r="M12" s="8">
        <f>SUM(K8:K10)-K11</f>
        <v>5107398.34</v>
      </c>
      <c r="O12" s="114">
        <f>M12*P12</f>
        <v>2042959.3360000001</v>
      </c>
      <c r="P12" s="115">
        <v>0.4</v>
      </c>
    </row>
    <row r="14" spans="11:14" ht="12.75">
      <c r="K14" s="5" t="s">
        <v>5</v>
      </c>
      <c r="L14" s="18"/>
      <c r="M14" s="13">
        <f>IF(M12=0,"",M6/M12*100)</f>
        <v>0</v>
      </c>
      <c r="N14" s="3" t="s">
        <v>9</v>
      </c>
    </row>
    <row r="15" spans="11:14" ht="17.25" customHeight="1">
      <c r="K15" s="11" t="s">
        <v>4</v>
      </c>
      <c r="L15" s="19" t="s">
        <v>10</v>
      </c>
      <c r="M15" s="12">
        <v>40</v>
      </c>
      <c r="N15" s="3" t="s">
        <v>9</v>
      </c>
    </row>
    <row r="16" spans="11:13" ht="17.25" customHeight="1">
      <c r="K16" s="5" t="s">
        <v>5</v>
      </c>
      <c r="L16" s="18"/>
      <c r="M16" s="14" t="str">
        <f>IF(M14&gt;M15,"SI","NO")</f>
        <v>NO</v>
      </c>
    </row>
    <row r="20" spans="2:13" ht="69" customHeight="1">
      <c r="B20" s="186" t="s">
        <v>157</v>
      </c>
      <c r="C20" s="186"/>
      <c r="D20" s="186"/>
      <c r="E20" s="186"/>
      <c r="F20" s="186"/>
      <c r="G20" s="186"/>
      <c r="H20" s="186"/>
      <c r="I20" s="186"/>
      <c r="J20" s="186"/>
      <c r="K20" s="186"/>
      <c r="L20" s="186"/>
      <c r="M20" s="186"/>
    </row>
    <row r="21" spans="2:13" ht="41.25" customHeight="1">
      <c r="B21" s="186" t="s">
        <v>158</v>
      </c>
      <c r="C21" s="186"/>
      <c r="D21" s="186"/>
      <c r="E21" s="186"/>
      <c r="F21" s="186"/>
      <c r="G21" s="186"/>
      <c r="H21" s="186"/>
      <c r="I21" s="186"/>
      <c r="J21" s="186"/>
      <c r="K21" s="186"/>
      <c r="L21" s="186"/>
      <c r="M21" s="186"/>
    </row>
    <row r="22" spans="2:14" ht="15.75" customHeight="1">
      <c r="B22" s="145" t="s">
        <v>155</v>
      </c>
      <c r="C22" s="145"/>
      <c r="D22" s="145"/>
      <c r="E22" s="146"/>
      <c r="F22" s="145"/>
      <c r="G22" s="146"/>
      <c r="H22" s="146"/>
      <c r="I22" s="125"/>
      <c r="J22" s="147"/>
      <c r="K22" s="125"/>
      <c r="L22" s="148"/>
      <c r="M22" s="125"/>
      <c r="N22" s="125"/>
    </row>
    <row r="23" spans="2:14" ht="12.75">
      <c r="B23" s="145"/>
      <c r="C23" s="145"/>
      <c r="D23" s="145"/>
      <c r="E23" s="146"/>
      <c r="F23" s="145"/>
      <c r="G23" s="146"/>
      <c r="H23" s="146"/>
      <c r="I23" s="125"/>
      <c r="J23" s="147"/>
      <c r="K23" s="125"/>
      <c r="L23" s="148"/>
      <c r="M23" s="125"/>
      <c r="N23" s="125"/>
    </row>
  </sheetData>
  <sheetProtection/>
  <mergeCells count="4">
    <mergeCell ref="A1:P1"/>
    <mergeCell ref="E2:H2"/>
    <mergeCell ref="B20:M20"/>
    <mergeCell ref="B21:M21"/>
  </mergeCells>
  <conditionalFormatting sqref="M16">
    <cfRule type="cellIs" priority="1" dxfId="1" operator="equal" stopIfTrue="1">
      <formula>"NO"</formula>
    </cfRule>
    <cfRule type="cellIs" priority="2" dxfId="0" operator="equal" stopIfTrue="1">
      <formula>"SI"</formula>
    </cfRule>
  </conditionalFormatting>
  <printOptions horizontalCentered="1"/>
  <pageMargins left="0.1968503937007874" right="0.1968503937007874" top="0.984251968503937" bottom="0.984251968503937" header="0.5118110236220472" footer="0.5118110236220472"/>
  <pageSetup horizontalDpi="600" verticalDpi="600" orientation="landscape" paperSize="9" scale="85" r:id="rId1"/>
</worksheet>
</file>

<file path=xl/worksheets/sheet8.xml><?xml version="1.0" encoding="utf-8"?>
<worksheet xmlns="http://schemas.openxmlformats.org/spreadsheetml/2006/main" xmlns:r="http://schemas.openxmlformats.org/officeDocument/2006/relationships">
  <dimension ref="A1:P15"/>
  <sheetViews>
    <sheetView showGridLines="0" zoomScalePageLayoutView="0" workbookViewId="0" topLeftCell="E1">
      <selection activeCell="K6" sqref="K6"/>
    </sheetView>
  </sheetViews>
  <sheetFormatPr defaultColWidth="9.140625" defaultRowHeight="12.75"/>
  <cols>
    <col min="1" max="1" width="2.7109375" style="9" customWidth="1"/>
    <col min="2" max="2" width="8.140625" style="9" customWidth="1"/>
    <col min="3" max="3" width="12.140625" style="9" customWidth="1"/>
    <col min="4" max="4" width="11.00390625" style="9" customWidth="1"/>
    <col min="5" max="5" width="5.7109375" style="119" customWidth="1"/>
    <col min="6" max="6" width="11.57421875" style="9" customWidth="1"/>
    <col min="7" max="7" width="7.7109375" style="119" customWidth="1"/>
    <col min="8" max="8" width="3.00390625" style="119" customWidth="1"/>
    <col min="9" max="9" width="38.7109375" style="3" customWidth="1"/>
    <col min="10" max="10" width="2.28125" style="4" bestFit="1" customWidth="1"/>
    <col min="11" max="11" width="15.57421875" style="3" customWidth="1"/>
    <col min="12" max="12" width="2.8515625" style="17" customWidth="1"/>
    <col min="13" max="13" width="14.7109375" style="3" customWidth="1"/>
    <col min="14" max="14" width="3.140625" style="3" customWidth="1"/>
    <col min="15" max="15" width="13.7109375" style="3" customWidth="1"/>
    <col min="16" max="16" width="7.00390625" style="3" customWidth="1"/>
    <col min="17" max="16384" width="9.140625" style="3" customWidth="1"/>
  </cols>
  <sheetData>
    <row r="1" spans="1:16" ht="55.5" customHeight="1">
      <c r="A1" s="183" t="s">
        <v>136</v>
      </c>
      <c r="B1" s="184"/>
      <c r="C1" s="184"/>
      <c r="D1" s="184"/>
      <c r="E1" s="184"/>
      <c r="F1" s="184"/>
      <c r="G1" s="184"/>
      <c r="H1" s="184"/>
      <c r="I1" s="184"/>
      <c r="J1" s="184"/>
      <c r="K1" s="184"/>
      <c r="L1" s="184"/>
      <c r="M1" s="184"/>
      <c r="N1" s="184"/>
      <c r="O1" s="184"/>
      <c r="P1" s="184"/>
    </row>
    <row r="2" spans="1:16" ht="23.25" customHeight="1">
      <c r="A2" s="121"/>
      <c r="B2" s="120"/>
      <c r="C2" s="120"/>
      <c r="D2" s="120"/>
      <c r="E2" s="185" t="s">
        <v>84</v>
      </c>
      <c r="F2" s="185"/>
      <c r="G2" s="185"/>
      <c r="H2" s="185"/>
      <c r="I2" s="120"/>
      <c r="J2" s="120"/>
      <c r="K2" s="120"/>
      <c r="L2" s="120"/>
      <c r="M2" s="120"/>
      <c r="N2" s="120"/>
      <c r="O2" s="120"/>
      <c r="P2" s="120"/>
    </row>
    <row r="3" spans="1:13" ht="42" customHeight="1">
      <c r="A3" s="117" t="s">
        <v>77</v>
      </c>
      <c r="B3" s="117"/>
      <c r="C3" s="117"/>
      <c r="D3" s="118" t="s">
        <v>59</v>
      </c>
      <c r="E3" s="134" t="s">
        <v>60</v>
      </c>
      <c r="F3" s="131" t="s">
        <v>76</v>
      </c>
      <c r="G3" s="131" t="s">
        <v>83</v>
      </c>
      <c r="H3" s="134" t="s">
        <v>82</v>
      </c>
      <c r="I3" s="118" t="s">
        <v>61</v>
      </c>
      <c r="J3" s="118"/>
      <c r="K3" s="118" t="s">
        <v>74</v>
      </c>
      <c r="L3" s="118"/>
      <c r="M3" s="118" t="s">
        <v>75</v>
      </c>
    </row>
    <row r="4" spans="1:13" ht="24.75" customHeight="1">
      <c r="A4" s="117"/>
      <c r="B4" s="117"/>
      <c r="C4" s="117"/>
      <c r="D4" s="118"/>
      <c r="E4" s="138"/>
      <c r="F4" s="139"/>
      <c r="G4" s="139"/>
      <c r="H4" s="138"/>
      <c r="I4" s="123" t="s">
        <v>107</v>
      </c>
      <c r="J4" s="118"/>
      <c r="K4" s="118"/>
      <c r="L4" s="118"/>
      <c r="M4" s="118"/>
    </row>
    <row r="5" spans="5:12" ht="12.75">
      <c r="E5" s="135" t="s">
        <v>108</v>
      </c>
      <c r="F5" s="136" t="s">
        <v>109</v>
      </c>
      <c r="G5" s="135">
        <v>8061</v>
      </c>
      <c r="H5" s="135" t="s">
        <v>110</v>
      </c>
      <c r="I5" s="3" t="s">
        <v>125</v>
      </c>
      <c r="J5" s="3"/>
      <c r="K5" s="15">
        <v>0</v>
      </c>
      <c r="L5" s="4" t="s">
        <v>1</v>
      </c>
    </row>
    <row r="6" spans="5:13" ht="12.75">
      <c r="E6" s="135"/>
      <c r="F6" s="136"/>
      <c r="G6" s="135"/>
      <c r="H6" s="135"/>
      <c r="J6" s="3"/>
      <c r="K6" s="20"/>
      <c r="L6" s="4"/>
      <c r="M6" s="8">
        <f>K5</f>
        <v>0</v>
      </c>
    </row>
    <row r="7" spans="5:12" ht="12.75">
      <c r="E7" s="135"/>
      <c r="F7" s="136"/>
      <c r="G7" s="135"/>
      <c r="H7" s="135"/>
      <c r="I7" s="122" t="s">
        <v>85</v>
      </c>
      <c r="J7" s="3"/>
      <c r="L7" s="4"/>
    </row>
    <row r="8" spans="1:12" ht="12.75">
      <c r="A8" s="9" t="s">
        <v>3</v>
      </c>
      <c r="B8" s="9" t="s">
        <v>66</v>
      </c>
      <c r="C8" s="9" t="s">
        <v>67</v>
      </c>
      <c r="D8" s="9" t="s">
        <v>0</v>
      </c>
      <c r="E8" s="135">
        <v>2</v>
      </c>
      <c r="F8" s="136" t="s">
        <v>68</v>
      </c>
      <c r="G8" s="135">
        <v>2080</v>
      </c>
      <c r="H8" s="135" t="s">
        <v>80</v>
      </c>
      <c r="I8" s="3" t="s">
        <v>69</v>
      </c>
      <c r="J8" s="3"/>
      <c r="K8" s="7">
        <f>parametro_1!K9</f>
        <v>4385603.7</v>
      </c>
      <c r="L8" s="4" t="s">
        <v>1</v>
      </c>
    </row>
    <row r="9" spans="1:12" ht="12.75">
      <c r="A9" s="9" t="s">
        <v>3</v>
      </c>
      <c r="B9" s="9" t="s">
        <v>70</v>
      </c>
      <c r="C9" s="9" t="s">
        <v>67</v>
      </c>
      <c r="D9" s="9" t="s">
        <v>0</v>
      </c>
      <c r="E9" s="135">
        <v>2</v>
      </c>
      <c r="F9" s="136" t="s">
        <v>68</v>
      </c>
      <c r="G9" s="135">
        <v>2135</v>
      </c>
      <c r="H9" s="135" t="s">
        <v>80</v>
      </c>
      <c r="I9" s="3" t="s">
        <v>71</v>
      </c>
      <c r="J9" s="3"/>
      <c r="K9" s="7">
        <f>parametro_1!K10</f>
        <v>112091.91</v>
      </c>
      <c r="L9" s="4" t="s">
        <v>1</v>
      </c>
    </row>
    <row r="10" spans="1:12" ht="12.75">
      <c r="A10" s="9" t="s">
        <v>3</v>
      </c>
      <c r="B10" s="9" t="s">
        <v>72</v>
      </c>
      <c r="C10" s="9" t="s">
        <v>67</v>
      </c>
      <c r="D10" s="9" t="s">
        <v>0</v>
      </c>
      <c r="E10" s="135">
        <v>2</v>
      </c>
      <c r="F10" s="136" t="s">
        <v>68</v>
      </c>
      <c r="G10" s="135">
        <v>2310</v>
      </c>
      <c r="H10" s="135" t="s">
        <v>80</v>
      </c>
      <c r="I10" s="3" t="s">
        <v>73</v>
      </c>
      <c r="J10" s="3"/>
      <c r="K10" s="10">
        <f>parametro_1!K11</f>
        <v>609702.73</v>
      </c>
      <c r="L10" s="4" t="s">
        <v>1</v>
      </c>
    </row>
    <row r="11" spans="13:16" ht="12.75">
      <c r="M11" s="8">
        <f>SUM(K8:K10)</f>
        <v>5107398.34</v>
      </c>
      <c r="O11" s="114">
        <f>M11*P11</f>
        <v>7661097.51</v>
      </c>
      <c r="P11" s="115">
        <v>1.5</v>
      </c>
    </row>
    <row r="13" spans="11:14" ht="12.75">
      <c r="K13" s="5" t="s">
        <v>5</v>
      </c>
      <c r="L13" s="18"/>
      <c r="M13" s="13">
        <f>IF(M11=0,"",M6/M11*100)</f>
        <v>0</v>
      </c>
      <c r="N13" s="3" t="s">
        <v>9</v>
      </c>
    </row>
    <row r="14" spans="11:14" ht="17.25" customHeight="1">
      <c r="K14" s="11" t="s">
        <v>4</v>
      </c>
      <c r="L14" s="19" t="s">
        <v>10</v>
      </c>
      <c r="M14" s="12">
        <v>150</v>
      </c>
      <c r="N14" s="3" t="s">
        <v>9</v>
      </c>
    </row>
    <row r="15" spans="11:13" ht="17.25" customHeight="1">
      <c r="K15" s="5" t="s">
        <v>5</v>
      </c>
      <c r="L15" s="18"/>
      <c r="M15" s="14" t="str">
        <f>IF(M13&gt;M14,"SI","NO")</f>
        <v>NO</v>
      </c>
    </row>
  </sheetData>
  <sheetProtection/>
  <mergeCells count="2">
    <mergeCell ref="A1:P1"/>
    <mergeCell ref="E2:H2"/>
  </mergeCells>
  <conditionalFormatting sqref="M15">
    <cfRule type="cellIs" priority="1" dxfId="1" operator="equal" stopIfTrue="1">
      <formula>"NO"</formula>
    </cfRule>
    <cfRule type="cellIs" priority="2" dxfId="0" operator="equal" stopIfTrue="1">
      <formula>"SI"</formula>
    </cfRule>
  </conditionalFormatting>
  <printOptions horizontalCentered="1"/>
  <pageMargins left="0.1968503937007874" right="0.1968503937007874" top="0.984251968503937" bottom="0.984251968503937" header="0.5118110236220472" footer="0.5118110236220472"/>
  <pageSetup horizontalDpi="600" verticalDpi="600" orientation="landscape" paperSize="9" scale="85" r:id="rId1"/>
</worksheet>
</file>

<file path=xl/worksheets/sheet9.xml><?xml version="1.0" encoding="utf-8"?>
<worksheet xmlns="http://schemas.openxmlformats.org/spreadsheetml/2006/main" xmlns:r="http://schemas.openxmlformats.org/officeDocument/2006/relationships">
  <dimension ref="A1:P43"/>
  <sheetViews>
    <sheetView showGridLines="0" zoomScalePageLayoutView="0" workbookViewId="0" topLeftCell="C1">
      <selection activeCell="K32" sqref="K32"/>
    </sheetView>
  </sheetViews>
  <sheetFormatPr defaultColWidth="9.140625" defaultRowHeight="12.75"/>
  <cols>
    <col min="1" max="1" width="2.7109375" style="9" customWidth="1"/>
    <col min="2" max="2" width="8.140625" style="9" customWidth="1"/>
    <col min="3" max="3" width="12.140625" style="9" customWidth="1"/>
    <col min="4" max="4" width="11.00390625" style="9" customWidth="1"/>
    <col min="5" max="5" width="5.7109375" style="119" customWidth="1"/>
    <col min="6" max="6" width="11.57421875" style="9" customWidth="1"/>
    <col min="7" max="7" width="7.7109375" style="119" customWidth="1"/>
    <col min="8" max="8" width="3.00390625" style="119" customWidth="1"/>
    <col min="9" max="9" width="38.7109375" style="3" customWidth="1"/>
    <col min="10" max="10" width="2.28125" style="4" bestFit="1" customWidth="1"/>
    <col min="11" max="11" width="15.57421875" style="3" customWidth="1"/>
    <col min="12" max="12" width="2.8515625" style="17" customWidth="1"/>
    <col min="13" max="13" width="14.7109375" style="3" customWidth="1"/>
    <col min="14" max="14" width="3.140625" style="3" customWidth="1"/>
    <col min="15" max="15" width="11.8515625" style="3" customWidth="1"/>
    <col min="16" max="16" width="7.00390625" style="3" customWidth="1"/>
    <col min="17" max="16384" width="9.140625" style="3" customWidth="1"/>
  </cols>
  <sheetData>
    <row r="1" spans="1:16" ht="55.5" customHeight="1">
      <c r="A1" s="183" t="s">
        <v>114</v>
      </c>
      <c r="B1" s="184"/>
      <c r="C1" s="184"/>
      <c r="D1" s="184"/>
      <c r="E1" s="184"/>
      <c r="F1" s="184"/>
      <c r="G1" s="184"/>
      <c r="H1" s="184"/>
      <c r="I1" s="184"/>
      <c r="J1" s="184"/>
      <c r="K1" s="184"/>
      <c r="L1" s="184"/>
      <c r="M1" s="184"/>
      <c r="N1" s="184"/>
      <c r="O1" s="184"/>
      <c r="P1" s="184"/>
    </row>
    <row r="2" spans="1:16" ht="23.25" customHeight="1">
      <c r="A2" s="121"/>
      <c r="B2" s="120"/>
      <c r="C2" s="120"/>
      <c r="D2" s="120"/>
      <c r="E2" s="185" t="s">
        <v>84</v>
      </c>
      <c r="F2" s="185"/>
      <c r="G2" s="185"/>
      <c r="H2" s="185"/>
      <c r="I2" s="120"/>
      <c r="J2" s="120"/>
      <c r="K2" s="120"/>
      <c r="L2" s="120"/>
      <c r="M2" s="120"/>
      <c r="N2" s="120"/>
      <c r="O2" s="120"/>
      <c r="P2" s="120"/>
    </row>
    <row r="3" spans="1:13" ht="42" customHeight="1">
      <c r="A3" s="117" t="s">
        <v>77</v>
      </c>
      <c r="B3" s="117"/>
      <c r="C3" s="117"/>
      <c r="D3" s="118" t="s">
        <v>59</v>
      </c>
      <c r="E3" s="134" t="s">
        <v>60</v>
      </c>
      <c r="F3" s="131" t="s">
        <v>76</v>
      </c>
      <c r="G3" s="131" t="s">
        <v>83</v>
      </c>
      <c r="H3" s="134" t="s">
        <v>82</v>
      </c>
      <c r="I3" s="118" t="s">
        <v>61</v>
      </c>
      <c r="J3" s="118"/>
      <c r="K3" s="118" t="s">
        <v>74</v>
      </c>
      <c r="L3" s="118"/>
      <c r="M3" s="118" t="s">
        <v>75</v>
      </c>
    </row>
    <row r="4" spans="1:13" ht="24.75" customHeight="1">
      <c r="A4" s="117"/>
      <c r="B4" s="117"/>
      <c r="C4" s="117"/>
      <c r="D4" s="118"/>
      <c r="E4" s="138"/>
      <c r="F4" s="139"/>
      <c r="G4" s="139"/>
      <c r="H4" s="138"/>
      <c r="I4" s="123" t="s">
        <v>111</v>
      </c>
      <c r="J4" s="118"/>
      <c r="K4" s="118"/>
      <c r="L4" s="118"/>
      <c r="M4" s="118"/>
    </row>
    <row r="5" spans="5:12" ht="12.75">
      <c r="E5" s="135">
        <v>10</v>
      </c>
      <c r="F5" s="136" t="s">
        <v>112</v>
      </c>
      <c r="G5" s="135">
        <v>10065</v>
      </c>
      <c r="H5" s="135"/>
      <c r="I5" s="3" t="s">
        <v>113</v>
      </c>
      <c r="J5" s="3"/>
      <c r="K5" s="15">
        <v>0</v>
      </c>
      <c r="L5" s="4" t="s">
        <v>1</v>
      </c>
    </row>
    <row r="6" spans="5:13" ht="12.75">
      <c r="E6" s="135"/>
      <c r="F6" s="136"/>
      <c r="G6" s="135"/>
      <c r="H6" s="135"/>
      <c r="J6" s="3"/>
      <c r="K6" s="20"/>
      <c r="L6" s="4"/>
      <c r="M6" s="8">
        <f>K5</f>
        <v>0</v>
      </c>
    </row>
    <row r="7" spans="5:13" ht="12.75">
      <c r="E7" s="135"/>
      <c r="F7" s="136"/>
      <c r="G7" s="135"/>
      <c r="H7" s="135"/>
      <c r="J7" s="3"/>
      <c r="K7" s="20"/>
      <c r="L7" s="4"/>
      <c r="M7" s="8"/>
    </row>
    <row r="8" spans="5:12" ht="12.75">
      <c r="E8" s="135"/>
      <c r="F8" s="136"/>
      <c r="G8" s="135"/>
      <c r="H8" s="135"/>
      <c r="I8" s="122" t="s">
        <v>137</v>
      </c>
      <c r="J8" s="3"/>
      <c r="L8" s="4"/>
    </row>
    <row r="9" spans="1:12" ht="12.75">
      <c r="A9" s="9" t="s">
        <v>3</v>
      </c>
      <c r="B9" s="9" t="s">
        <v>66</v>
      </c>
      <c r="C9" s="9" t="s">
        <v>67</v>
      </c>
      <c r="D9" s="9" t="s">
        <v>0</v>
      </c>
      <c r="E9" s="135">
        <v>2</v>
      </c>
      <c r="F9" s="136" t="s">
        <v>68</v>
      </c>
      <c r="G9" s="135">
        <v>2080</v>
      </c>
      <c r="H9" s="135" t="s">
        <v>80</v>
      </c>
      <c r="I9" s="3" t="s">
        <v>69</v>
      </c>
      <c r="J9" s="3"/>
      <c r="K9" s="7">
        <f>parametro_1!K9</f>
        <v>4385603.7</v>
      </c>
      <c r="L9" s="4" t="s">
        <v>1</v>
      </c>
    </row>
    <row r="10" spans="1:12" ht="12.75">
      <c r="A10" s="9" t="s">
        <v>3</v>
      </c>
      <c r="B10" s="9" t="s">
        <v>70</v>
      </c>
      <c r="C10" s="9" t="s">
        <v>67</v>
      </c>
      <c r="D10" s="9" t="s">
        <v>0</v>
      </c>
      <c r="E10" s="135">
        <v>2</v>
      </c>
      <c r="F10" s="136" t="s">
        <v>68</v>
      </c>
      <c r="G10" s="135">
        <v>2135</v>
      </c>
      <c r="H10" s="135" t="s">
        <v>80</v>
      </c>
      <c r="I10" s="3" t="s">
        <v>71</v>
      </c>
      <c r="J10" s="3"/>
      <c r="K10" s="7">
        <f>parametro_1!K10</f>
        <v>112091.91</v>
      </c>
      <c r="L10" s="4" t="s">
        <v>1</v>
      </c>
    </row>
    <row r="11" spans="1:12" ht="12.75">
      <c r="A11" s="9" t="s">
        <v>3</v>
      </c>
      <c r="B11" s="9" t="s">
        <v>72</v>
      </c>
      <c r="C11" s="9" t="s">
        <v>67</v>
      </c>
      <c r="D11" s="9" t="s">
        <v>0</v>
      </c>
      <c r="E11" s="135">
        <v>2</v>
      </c>
      <c r="F11" s="136" t="s">
        <v>68</v>
      </c>
      <c r="G11" s="135">
        <v>2310</v>
      </c>
      <c r="H11" s="135" t="s">
        <v>80</v>
      </c>
      <c r="I11" s="3" t="s">
        <v>73</v>
      </c>
      <c r="J11" s="3"/>
      <c r="K11" s="10">
        <f>parametro_1!K11</f>
        <v>609702.73</v>
      </c>
      <c r="L11" s="4" t="s">
        <v>1</v>
      </c>
    </row>
    <row r="12" spans="5:16" ht="12.75">
      <c r="E12" s="135"/>
      <c r="F12" s="136"/>
      <c r="G12" s="135"/>
      <c r="H12" s="135"/>
      <c r="M12" s="8">
        <f>SUM(K9:K11)</f>
        <v>5107398.34</v>
      </c>
      <c r="O12" s="114">
        <f>M12*P12</f>
        <v>51073.9834</v>
      </c>
      <c r="P12" s="115">
        <v>0.01</v>
      </c>
    </row>
    <row r="13" spans="5:8" ht="12.75">
      <c r="E13" s="135"/>
      <c r="F13" s="136"/>
      <c r="G13" s="135"/>
      <c r="H13" s="135"/>
    </row>
    <row r="14" spans="5:14" ht="12.75">
      <c r="E14" s="135"/>
      <c r="F14" s="136"/>
      <c r="G14" s="135"/>
      <c r="H14" s="135"/>
      <c r="K14" s="5" t="s">
        <v>5</v>
      </c>
      <c r="L14" s="18"/>
      <c r="M14" s="13">
        <f>IF(M12=0,"",M6/M12*100)</f>
        <v>0</v>
      </c>
      <c r="N14" s="3" t="s">
        <v>9</v>
      </c>
    </row>
    <row r="15" spans="5:14" ht="17.25" customHeight="1">
      <c r="E15" s="135"/>
      <c r="F15" s="136"/>
      <c r="G15" s="135"/>
      <c r="H15" s="135"/>
      <c r="K15" s="11" t="s">
        <v>4</v>
      </c>
      <c r="L15" s="19" t="s">
        <v>10</v>
      </c>
      <c r="M15" s="12">
        <v>1</v>
      </c>
      <c r="N15" s="3" t="s">
        <v>9</v>
      </c>
    </row>
    <row r="16" spans="5:13" ht="17.25" customHeight="1">
      <c r="E16" s="135"/>
      <c r="F16" s="136"/>
      <c r="G16" s="135"/>
      <c r="H16" s="135"/>
      <c r="K16" s="5" t="s">
        <v>5</v>
      </c>
      <c r="L16" s="18"/>
      <c r="M16" s="14" t="str">
        <f>IF(M14&gt;M15,"SI","NO")</f>
        <v>NO</v>
      </c>
    </row>
    <row r="17" spans="5:8" ht="12.75">
      <c r="E17" s="135"/>
      <c r="F17" s="136"/>
      <c r="G17" s="135"/>
      <c r="H17" s="135"/>
    </row>
    <row r="18" spans="5:12" ht="12.75">
      <c r="E18" s="135"/>
      <c r="F18" s="136"/>
      <c r="G18" s="135"/>
      <c r="H18" s="135"/>
      <c r="I18" s="122" t="s">
        <v>165</v>
      </c>
      <c r="J18" s="3"/>
      <c r="L18" s="4"/>
    </row>
    <row r="19" spans="1:12" ht="12.75">
      <c r="A19" s="9" t="s">
        <v>3</v>
      </c>
      <c r="B19" s="9" t="s">
        <v>66</v>
      </c>
      <c r="C19" s="9" t="s">
        <v>67</v>
      </c>
      <c r="D19" s="9" t="s">
        <v>0</v>
      </c>
      <c r="E19" s="135">
        <v>2</v>
      </c>
      <c r="F19" s="136" t="s">
        <v>68</v>
      </c>
      <c r="G19" s="135">
        <v>2080</v>
      </c>
      <c r="H19" s="135" t="s">
        <v>80</v>
      </c>
      <c r="I19" s="3" t="s">
        <v>69</v>
      </c>
      <c r="J19" s="3"/>
      <c r="K19" s="7">
        <v>4215090.51</v>
      </c>
      <c r="L19" s="4" t="s">
        <v>1</v>
      </c>
    </row>
    <row r="20" spans="1:12" ht="12.75">
      <c r="A20" s="9" t="s">
        <v>3</v>
      </c>
      <c r="B20" s="9" t="s">
        <v>70</v>
      </c>
      <c r="C20" s="9" t="s">
        <v>67</v>
      </c>
      <c r="D20" s="9" t="s">
        <v>0</v>
      </c>
      <c r="E20" s="135">
        <v>2</v>
      </c>
      <c r="F20" s="136" t="s">
        <v>68</v>
      </c>
      <c r="G20" s="135">
        <v>2135</v>
      </c>
      <c r="H20" s="135" t="s">
        <v>80</v>
      </c>
      <c r="I20" s="3" t="s">
        <v>71</v>
      </c>
      <c r="J20" s="3"/>
      <c r="K20" s="7">
        <v>195546.95</v>
      </c>
      <c r="L20" s="4" t="s">
        <v>1</v>
      </c>
    </row>
    <row r="21" spans="1:12" ht="12.75">
      <c r="A21" s="9" t="s">
        <v>3</v>
      </c>
      <c r="B21" s="9" t="s">
        <v>72</v>
      </c>
      <c r="C21" s="9" t="s">
        <v>67</v>
      </c>
      <c r="D21" s="9" t="s">
        <v>0</v>
      </c>
      <c r="E21" s="135">
        <v>2</v>
      </c>
      <c r="F21" s="136" t="s">
        <v>68</v>
      </c>
      <c r="G21" s="135">
        <v>2310</v>
      </c>
      <c r="H21" s="135" t="s">
        <v>80</v>
      </c>
      <c r="I21" s="3" t="s">
        <v>73</v>
      </c>
      <c r="J21" s="3"/>
      <c r="K21" s="10">
        <v>820714.53</v>
      </c>
      <c r="L21" s="4" t="s">
        <v>1</v>
      </c>
    </row>
    <row r="22" spans="5:16" ht="12.75">
      <c r="E22" s="135"/>
      <c r="F22" s="136"/>
      <c r="G22" s="135"/>
      <c r="H22" s="135"/>
      <c r="M22" s="8">
        <f>SUM(K19:K21)</f>
        <v>5231351.99</v>
      </c>
      <c r="O22" s="114">
        <f>M22*P22</f>
        <v>52313.51990000001</v>
      </c>
      <c r="P22" s="115">
        <v>0.01</v>
      </c>
    </row>
    <row r="23" spans="5:8" ht="12.75">
      <c r="E23" s="135"/>
      <c r="F23" s="136"/>
      <c r="G23" s="135"/>
      <c r="H23" s="135"/>
    </row>
    <row r="24" spans="5:14" ht="12.75">
      <c r="E24" s="135"/>
      <c r="F24" s="136"/>
      <c r="G24" s="135"/>
      <c r="H24" s="135"/>
      <c r="K24" s="5" t="s">
        <v>5</v>
      </c>
      <c r="L24" s="18"/>
      <c r="M24" s="13">
        <f>IF(M22=0,"",M6/M22*100)</f>
        <v>0</v>
      </c>
      <c r="N24" s="3" t="s">
        <v>9</v>
      </c>
    </row>
    <row r="25" spans="5:14" ht="17.25" customHeight="1">
      <c r="E25" s="135"/>
      <c r="F25" s="136"/>
      <c r="G25" s="135"/>
      <c r="H25" s="135"/>
      <c r="K25" s="11" t="s">
        <v>4</v>
      </c>
      <c r="L25" s="19" t="s">
        <v>10</v>
      </c>
      <c r="M25" s="12">
        <v>1</v>
      </c>
      <c r="N25" s="3" t="s">
        <v>9</v>
      </c>
    </row>
    <row r="26" spans="5:13" ht="17.25" customHeight="1">
      <c r="E26" s="135"/>
      <c r="F26" s="136"/>
      <c r="G26" s="135"/>
      <c r="H26" s="135"/>
      <c r="K26" s="5" t="s">
        <v>5</v>
      </c>
      <c r="L26" s="18"/>
      <c r="M26" s="14" t="str">
        <f>IF(M24&gt;M25,"SI","NO")</f>
        <v>NO</v>
      </c>
    </row>
    <row r="27" spans="5:8" ht="12.75">
      <c r="E27" s="135"/>
      <c r="F27" s="136"/>
      <c r="G27" s="135"/>
      <c r="H27" s="135"/>
    </row>
    <row r="28" spans="5:12" ht="12.75">
      <c r="E28" s="135"/>
      <c r="F28" s="136"/>
      <c r="G28" s="135"/>
      <c r="H28" s="135"/>
      <c r="I28" s="122" t="s">
        <v>166</v>
      </c>
      <c r="J28" s="3"/>
      <c r="L28" s="4"/>
    </row>
    <row r="29" spans="1:12" ht="12.75">
      <c r="A29" s="9" t="s">
        <v>3</v>
      </c>
      <c r="B29" s="9" t="s">
        <v>66</v>
      </c>
      <c r="C29" s="9" t="s">
        <v>67</v>
      </c>
      <c r="D29" s="9" t="s">
        <v>0</v>
      </c>
      <c r="E29" s="135">
        <v>2</v>
      </c>
      <c r="F29" s="136" t="s">
        <v>68</v>
      </c>
      <c r="G29" s="135">
        <v>2080</v>
      </c>
      <c r="H29" s="135" t="s">
        <v>80</v>
      </c>
      <c r="I29" s="3" t="s">
        <v>69</v>
      </c>
      <c r="J29" s="3"/>
      <c r="K29" s="7">
        <v>4244188.11</v>
      </c>
      <c r="L29" s="4" t="s">
        <v>1</v>
      </c>
    </row>
    <row r="30" spans="1:12" ht="12.75">
      <c r="A30" s="9" t="s">
        <v>3</v>
      </c>
      <c r="B30" s="9" t="s">
        <v>70</v>
      </c>
      <c r="C30" s="9" t="s">
        <v>67</v>
      </c>
      <c r="D30" s="9" t="s">
        <v>0</v>
      </c>
      <c r="E30" s="135">
        <v>2</v>
      </c>
      <c r="F30" s="136" t="s">
        <v>68</v>
      </c>
      <c r="G30" s="135">
        <v>2135</v>
      </c>
      <c r="H30" s="135" t="s">
        <v>80</v>
      </c>
      <c r="I30" s="3" t="s">
        <v>71</v>
      </c>
      <c r="J30" s="3"/>
      <c r="K30" s="7">
        <v>173220.49</v>
      </c>
      <c r="L30" s="4" t="s">
        <v>1</v>
      </c>
    </row>
    <row r="31" spans="1:12" ht="12.75">
      <c r="A31" s="9" t="s">
        <v>3</v>
      </c>
      <c r="B31" s="9" t="s">
        <v>72</v>
      </c>
      <c r="C31" s="9" t="s">
        <v>67</v>
      </c>
      <c r="D31" s="9" t="s">
        <v>0</v>
      </c>
      <c r="E31" s="135">
        <v>2</v>
      </c>
      <c r="F31" s="136" t="s">
        <v>68</v>
      </c>
      <c r="G31" s="135">
        <v>2310</v>
      </c>
      <c r="H31" s="135" t="s">
        <v>80</v>
      </c>
      <c r="I31" s="3" t="s">
        <v>73</v>
      </c>
      <c r="J31" s="3"/>
      <c r="K31" s="10">
        <v>1173372.86</v>
      </c>
      <c r="L31" s="4" t="s">
        <v>1</v>
      </c>
    </row>
    <row r="32" spans="13:16" ht="12.75">
      <c r="M32" s="8">
        <f>SUM(K29:K31)</f>
        <v>5590781.460000001</v>
      </c>
      <c r="O32" s="114">
        <f>M32*P32</f>
        <v>55907.81460000001</v>
      </c>
      <c r="P32" s="115">
        <v>0.01</v>
      </c>
    </row>
    <row r="34" spans="11:14" ht="12.75">
      <c r="K34" s="5" t="s">
        <v>5</v>
      </c>
      <c r="L34" s="18"/>
      <c r="M34" s="13">
        <f>IF(M32=0,"",M6/M32*100)</f>
        <v>0</v>
      </c>
      <c r="N34" s="3" t="s">
        <v>9</v>
      </c>
    </row>
    <row r="35" spans="11:14" ht="17.25" customHeight="1">
      <c r="K35" s="11" t="s">
        <v>4</v>
      </c>
      <c r="L35" s="19" t="s">
        <v>10</v>
      </c>
      <c r="M35" s="12">
        <v>1</v>
      </c>
      <c r="N35" s="3" t="s">
        <v>9</v>
      </c>
    </row>
    <row r="36" spans="11:13" ht="17.25" customHeight="1">
      <c r="K36" s="5" t="s">
        <v>5</v>
      </c>
      <c r="L36" s="18"/>
      <c r="M36" s="14" t="str">
        <f>IF(M34&gt;M35,"SI","NO")</f>
        <v>NO</v>
      </c>
    </row>
    <row r="41" spans="3:16" ht="12.75">
      <c r="C41" s="145" t="s">
        <v>153</v>
      </c>
      <c r="D41" s="145"/>
      <c r="E41" s="146"/>
      <c r="F41" s="145"/>
      <c r="G41" s="146"/>
      <c r="H41" s="146"/>
      <c r="I41" s="125"/>
      <c r="J41" s="147"/>
      <c r="K41" s="125"/>
      <c r="L41" s="148"/>
      <c r="M41" s="125"/>
      <c r="N41" s="125"/>
      <c r="O41" s="125"/>
      <c r="P41" s="125"/>
    </row>
    <row r="42" spans="3:16" ht="12.75">
      <c r="C42" s="145" t="s">
        <v>154</v>
      </c>
      <c r="D42" s="145"/>
      <c r="E42" s="146"/>
      <c r="F42" s="145"/>
      <c r="G42" s="146"/>
      <c r="H42" s="146"/>
      <c r="I42" s="125"/>
      <c r="J42" s="147"/>
      <c r="K42" s="125"/>
      <c r="L42" s="148"/>
      <c r="M42" s="125"/>
      <c r="N42" s="125"/>
      <c r="O42" s="125"/>
      <c r="P42" s="125"/>
    </row>
    <row r="43" spans="3:16" ht="12.75">
      <c r="C43" s="145"/>
      <c r="D43" s="145"/>
      <c r="E43" s="146"/>
      <c r="F43" s="145"/>
      <c r="G43" s="146"/>
      <c r="H43" s="146"/>
      <c r="I43" s="125"/>
      <c r="J43" s="147"/>
      <c r="K43" s="125"/>
      <c r="L43" s="148"/>
      <c r="M43" s="125"/>
      <c r="N43" s="125"/>
      <c r="O43" s="125"/>
      <c r="P43" s="125"/>
    </row>
  </sheetData>
  <sheetProtection/>
  <mergeCells count="2">
    <mergeCell ref="A1:P1"/>
    <mergeCell ref="E2:H2"/>
  </mergeCells>
  <conditionalFormatting sqref="M36 M26 M16">
    <cfRule type="cellIs" priority="1" dxfId="1" operator="equal" stopIfTrue="1">
      <formula>"NO"</formula>
    </cfRule>
    <cfRule type="cellIs" priority="2" dxfId="0" operator="equal" stopIfTrue="1">
      <formula>"SI"</formula>
    </cfRule>
  </conditionalFormatting>
  <printOptions horizontalCentered="1"/>
  <pageMargins left="0.1968503937007874" right="0.1968503937007874" top="0.7874015748031497" bottom="0.7874015748031497" header="0.5118110236220472" footer="0.5118110236220472"/>
  <pageSetup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comune di vicenza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Mauro Bellesia</dc:creator>
  <cp:keywords/>
  <dc:description/>
  <cp:lastModifiedBy>Francesco</cp:lastModifiedBy>
  <cp:lastPrinted>2018-05-09T11:40:49Z</cp:lastPrinted>
  <dcterms:created xsi:type="dcterms:W3CDTF">2007-09-17T09:39:13Z</dcterms:created>
  <dcterms:modified xsi:type="dcterms:W3CDTF">2018-05-09T11:41:44Z</dcterms:modified>
  <cp:category/>
  <cp:version/>
  <cp:contentType/>
  <cp:contentStatus/>
</cp:coreProperties>
</file>