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 codeName="ThisWorkbook" defaultThemeVersion="124226"/>
  <bookViews>
    <workbookView xWindow="0" yWindow="0" windowWidth="9555" windowHeight="8775" activeTab="3"/>
  </bookViews>
  <sheets>
    <sheet name="PrevisioneE2016" sheetId="1" r:id="rId1"/>
    <sheet name="PrevisioneE2017" sheetId="9" r:id="rId2"/>
    <sheet name="PrevisioneE2018" sheetId="10" r:id="rId3"/>
    <sheet name="PrevisioneU2016" sheetId="3" r:id="rId4"/>
    <sheet name="PrevisioneU2017" sheetId="11" r:id="rId5"/>
    <sheet name="PrevisioneU2018" sheetId="12" r:id="rId6"/>
    <sheet name="ENTRATE Rendiconto" sheetId="2" r:id="rId7"/>
    <sheet name="SPESE Rendiconto" sheetId="4" r:id="rId8"/>
    <sheet name="Foglio1" sheetId="13" r:id="rId9"/>
  </sheets>
  <definedNames>
    <definedName name="_xlnm.Print_Area" localSheetId="6">'ENTRATE Rendiconto'!$A$1:$E$64</definedName>
    <definedName name="_xlnm.Print_Area" localSheetId="0">PrevisioneE2016!$A$1:$E$59</definedName>
    <definedName name="_xlnm.Print_Area" localSheetId="1">PrevisioneE2017!$A$1:$E$59</definedName>
    <definedName name="_xlnm.Print_Area" localSheetId="2">PrevisioneE2018!$A$1:$E$59</definedName>
    <definedName name="_xlnm.Print_Titles" localSheetId="0">PrevisioneE2016!$1:$3</definedName>
    <definedName name="_xlnm.Print_Titles" localSheetId="1">PrevisioneE2017!$1:$3</definedName>
    <definedName name="_xlnm.Print_Titles" localSheetId="2">PrevisioneE2018!$1:$3</definedName>
    <definedName name="_xlnm.Print_Titles" localSheetId="3">PrevisioneU2016!$B:$C</definedName>
    <definedName name="_xlnm.Print_Titles" localSheetId="4">PrevisioneU2017!$B:$C</definedName>
    <definedName name="_xlnm.Print_Titles" localSheetId="5">PrevisioneU2018!$B:$C</definedName>
    <definedName name="_xlnm.Print_Titles" localSheetId="7">'SPESE Rendiconto'!$B:$C</definedName>
  </definedNames>
  <calcPr calcId="171027"/>
</workbook>
</file>

<file path=xl/calcChain.xml><?xml version="1.0" encoding="utf-8"?>
<calcChain xmlns="http://schemas.openxmlformats.org/spreadsheetml/2006/main">
  <c r="BU51" i="12" l="1"/>
  <c r="BT51" i="12"/>
  <c r="BS51" i="12"/>
  <c r="BR51" i="12"/>
  <c r="BQ51" i="12"/>
  <c r="BP51" i="12"/>
  <c r="BO51" i="12"/>
  <c r="BN51" i="12"/>
  <c r="BM51" i="12"/>
  <c r="BL51" i="12"/>
  <c r="BK51" i="12"/>
  <c r="BJ51" i="12"/>
  <c r="BI51" i="12"/>
  <c r="BH51" i="12"/>
  <c r="BG51" i="12"/>
  <c r="BF51" i="12"/>
  <c r="BE51" i="12"/>
  <c r="BD51" i="12"/>
  <c r="BC51" i="12"/>
  <c r="BB51" i="12"/>
  <c r="BA51" i="12"/>
  <c r="AZ51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M53" i="12" s="1"/>
  <c r="AL51" i="12"/>
  <c r="AK51" i="12"/>
  <c r="AJ51" i="12"/>
  <c r="AI51" i="12"/>
  <c r="AH51" i="12"/>
  <c r="AG51" i="12"/>
  <c r="AF51" i="12"/>
  <c r="AE51" i="12"/>
  <c r="AE53" i="12" s="1"/>
  <c r="AD51" i="12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BX50" i="12"/>
  <c r="BW50" i="12"/>
  <c r="BV50" i="12"/>
  <c r="BX49" i="12"/>
  <c r="BX51" i="12"/>
  <c r="BW49" i="12"/>
  <c r="BW51" i="12" s="1"/>
  <c r="BV49" i="12"/>
  <c r="BV51" i="12" s="1"/>
  <c r="BU46" i="12"/>
  <c r="BT46" i="12"/>
  <c r="BS46" i="12"/>
  <c r="BR46" i="12"/>
  <c r="BQ46" i="12"/>
  <c r="BP46" i="12"/>
  <c r="BO46" i="12"/>
  <c r="BN46" i="12"/>
  <c r="BM46" i="12"/>
  <c r="BL46" i="12"/>
  <c r="BK46" i="12"/>
  <c r="BJ46" i="12"/>
  <c r="BI46" i="12"/>
  <c r="BH46" i="12"/>
  <c r="BG46" i="12"/>
  <c r="BF46" i="12"/>
  <c r="BE46" i="12"/>
  <c r="BD46" i="12"/>
  <c r="BC46" i="12"/>
  <c r="BB46" i="12"/>
  <c r="BA46" i="12"/>
  <c r="AZ46" i="12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BX45" i="12"/>
  <c r="BX46" i="12" s="1"/>
  <c r="BW45" i="12"/>
  <c r="BW46" i="12" s="1"/>
  <c r="BV45" i="12"/>
  <c r="BV46" i="12" s="1"/>
  <c r="BU42" i="12"/>
  <c r="BT42" i="12"/>
  <c r="BS42" i="12"/>
  <c r="BR42" i="12"/>
  <c r="BQ42" i="12"/>
  <c r="BQ53" i="12" s="1"/>
  <c r="BP42" i="12"/>
  <c r="BO42" i="12"/>
  <c r="BN42" i="12"/>
  <c r="BM42" i="12"/>
  <c r="BL42" i="12"/>
  <c r="BK42" i="12"/>
  <c r="BJ42" i="12"/>
  <c r="BI42" i="12"/>
  <c r="BI53" i="12" s="1"/>
  <c r="BH42" i="12"/>
  <c r="BG42" i="12"/>
  <c r="BF42" i="12"/>
  <c r="BE42" i="12"/>
  <c r="BD42" i="12"/>
  <c r="BC42" i="12"/>
  <c r="BB42" i="12"/>
  <c r="BA42" i="12"/>
  <c r="AZ42" i="12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BX41" i="12"/>
  <c r="BW41" i="12"/>
  <c r="BV41" i="12"/>
  <c r="BX40" i="12"/>
  <c r="BW40" i="12"/>
  <c r="BV40" i="12"/>
  <c r="BX39" i="12"/>
  <c r="BW39" i="12"/>
  <c r="BV39" i="12"/>
  <c r="BX38" i="12"/>
  <c r="BX42" i="12" s="1"/>
  <c r="BW38" i="12"/>
  <c r="BV38" i="12"/>
  <c r="BU35" i="12"/>
  <c r="BT35" i="12"/>
  <c r="BS35" i="12"/>
  <c r="BR35" i="12"/>
  <c r="BQ35" i="12"/>
  <c r="BP35" i="12"/>
  <c r="BO35" i="12"/>
  <c r="BN35" i="12"/>
  <c r="BM35" i="12"/>
  <c r="BL35" i="12"/>
  <c r="BK35" i="12"/>
  <c r="BJ35" i="12"/>
  <c r="BI35" i="12"/>
  <c r="BH35" i="12"/>
  <c r="BG35" i="12"/>
  <c r="BF35" i="12"/>
  <c r="BE35" i="12"/>
  <c r="BD35" i="12"/>
  <c r="BC35" i="12"/>
  <c r="BB35" i="12"/>
  <c r="BA35" i="12"/>
  <c r="AZ35" i="12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BX34" i="12"/>
  <c r="BW34" i="12"/>
  <c r="BV34" i="12"/>
  <c r="BX33" i="12"/>
  <c r="BW33" i="12"/>
  <c r="BV33" i="12"/>
  <c r="BX32" i="12"/>
  <c r="BW32" i="12"/>
  <c r="BV32" i="12"/>
  <c r="BX31" i="12"/>
  <c r="BW31" i="12"/>
  <c r="BV31" i="12"/>
  <c r="BU28" i="12"/>
  <c r="BT28" i="12"/>
  <c r="BS28" i="12"/>
  <c r="BR28" i="12"/>
  <c r="BQ28" i="12"/>
  <c r="BP28" i="12"/>
  <c r="BO28" i="12"/>
  <c r="BN28" i="12"/>
  <c r="BM28" i="12"/>
  <c r="BL28" i="12"/>
  <c r="BK28" i="12"/>
  <c r="BJ28" i="12"/>
  <c r="BI28" i="12"/>
  <c r="BH28" i="12"/>
  <c r="BG28" i="12"/>
  <c r="BF28" i="12"/>
  <c r="BF53" i="12" s="1"/>
  <c r="BE28" i="12"/>
  <c r="BD28" i="12"/>
  <c r="BC28" i="12"/>
  <c r="BB28" i="12"/>
  <c r="BA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H53" i="12" s="1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BX27" i="12"/>
  <c r="BW27" i="12"/>
  <c r="BV27" i="12"/>
  <c r="BX26" i="12"/>
  <c r="BW26" i="12"/>
  <c r="BV26" i="12"/>
  <c r="BX25" i="12"/>
  <c r="BW25" i="12"/>
  <c r="BV25" i="12"/>
  <c r="BX24" i="12"/>
  <c r="BX28" i="12" s="1"/>
  <c r="BW24" i="12"/>
  <c r="BV24" i="12"/>
  <c r="BX23" i="12"/>
  <c r="BW23" i="12"/>
  <c r="BV23" i="12"/>
  <c r="BU20" i="12"/>
  <c r="BT20" i="12"/>
  <c r="BS20" i="12"/>
  <c r="BR20" i="12"/>
  <c r="BR53" i="12" s="1"/>
  <c r="BQ20" i="12"/>
  <c r="BP20" i="12"/>
  <c r="BO20" i="12"/>
  <c r="BN20" i="12"/>
  <c r="BM20" i="12"/>
  <c r="BL20" i="12"/>
  <c r="BK20" i="12"/>
  <c r="BK53" i="12" s="1"/>
  <c r="BJ20" i="12"/>
  <c r="BJ53" i="12" s="1"/>
  <c r="BI20" i="12"/>
  <c r="BH20" i="12"/>
  <c r="BH53" i="12" s="1"/>
  <c r="BG20" i="12"/>
  <c r="BF20" i="12"/>
  <c r="BE20" i="12"/>
  <c r="BD20" i="12"/>
  <c r="BD53" i="12" s="1"/>
  <c r="BC20" i="12"/>
  <c r="BB20" i="12"/>
  <c r="BA20" i="12"/>
  <c r="AZ20" i="12"/>
  <c r="AY20" i="12"/>
  <c r="AY53" i="12" s="1"/>
  <c r="AX20" i="12"/>
  <c r="AX53" i="12" s="1"/>
  <c r="AW20" i="12"/>
  <c r="AW53" i="12" s="1"/>
  <c r="AV20" i="12"/>
  <c r="AU20" i="12"/>
  <c r="AT20" i="12"/>
  <c r="AS20" i="12"/>
  <c r="AR20" i="12"/>
  <c r="AQ20" i="12"/>
  <c r="AQ53" i="12"/>
  <c r="AP20" i="12"/>
  <c r="AO20" i="12"/>
  <c r="AN20" i="12"/>
  <c r="AM20" i="12"/>
  <c r="AL20" i="12"/>
  <c r="AK20" i="12"/>
  <c r="AJ20" i="12"/>
  <c r="AJ53" i="12" s="1"/>
  <c r="AI20" i="12"/>
  <c r="AH20" i="12"/>
  <c r="AG20" i="12"/>
  <c r="AG53" i="12" s="1"/>
  <c r="AF20" i="12"/>
  <c r="AE20" i="12"/>
  <c r="AD20" i="12"/>
  <c r="AD53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N53" i="12" s="1"/>
  <c r="M20" i="12"/>
  <c r="L20" i="12"/>
  <c r="K20" i="12"/>
  <c r="J20" i="12"/>
  <c r="I20" i="12"/>
  <c r="H20" i="12"/>
  <c r="G20" i="12"/>
  <c r="F20" i="12"/>
  <c r="E20" i="12"/>
  <c r="D20" i="12"/>
  <c r="BX19" i="12"/>
  <c r="BW19" i="12"/>
  <c r="BV19" i="12"/>
  <c r="BX18" i="12"/>
  <c r="BW18" i="12"/>
  <c r="BV18" i="12"/>
  <c r="BX17" i="12"/>
  <c r="BW17" i="12"/>
  <c r="BV17" i="12"/>
  <c r="BX16" i="12"/>
  <c r="BW16" i="12"/>
  <c r="BV16" i="12"/>
  <c r="BX15" i="12"/>
  <c r="BW15" i="12"/>
  <c r="BW20" i="12" s="1"/>
  <c r="BV15" i="12"/>
  <c r="BX14" i="12"/>
  <c r="BW14" i="12"/>
  <c r="BV14" i="12"/>
  <c r="BX13" i="12"/>
  <c r="BW13" i="12"/>
  <c r="BV13" i="12"/>
  <c r="BX12" i="12"/>
  <c r="BX20" i="12" s="1"/>
  <c r="BW12" i="12"/>
  <c r="BV12" i="12"/>
  <c r="BX11" i="12"/>
  <c r="BW11" i="12"/>
  <c r="BV11" i="12"/>
  <c r="BX10" i="12"/>
  <c r="BW10" i="12"/>
  <c r="BV10" i="12"/>
  <c r="BV8" i="12"/>
  <c r="BU51" i="11"/>
  <c r="BT51" i="11"/>
  <c r="BS51" i="11"/>
  <c r="BR51" i="11"/>
  <c r="BQ51" i="11"/>
  <c r="BP51" i="11"/>
  <c r="BO51" i="11"/>
  <c r="BN51" i="11"/>
  <c r="BM51" i="11"/>
  <c r="BL51" i="11"/>
  <c r="BK51" i="11"/>
  <c r="BJ51" i="11"/>
  <c r="BI51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BX50" i="11"/>
  <c r="BW50" i="11"/>
  <c r="BV50" i="11"/>
  <c r="BX49" i="11"/>
  <c r="BW49" i="11"/>
  <c r="BV49" i="11"/>
  <c r="BV51" i="11" s="1"/>
  <c r="BU46" i="11"/>
  <c r="BT46" i="11"/>
  <c r="BS46" i="11"/>
  <c r="BR46" i="11"/>
  <c r="BQ46" i="11"/>
  <c r="BP46" i="11"/>
  <c r="BO46" i="11"/>
  <c r="BN46" i="11"/>
  <c r="BM46" i="11"/>
  <c r="BL46" i="11"/>
  <c r="BK46" i="11"/>
  <c r="BK53" i="11" s="1"/>
  <c r="BJ46" i="11"/>
  <c r="BI46" i="11"/>
  <c r="BH46" i="11"/>
  <c r="BG46" i="11"/>
  <c r="BF46" i="11"/>
  <c r="BE46" i="11"/>
  <c r="BD46" i="11"/>
  <c r="BC46" i="11"/>
  <c r="BC53" i="11" s="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E53" i="11" s="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O53" i="11" s="1"/>
  <c r="N46" i="11"/>
  <c r="M46" i="11"/>
  <c r="L46" i="11"/>
  <c r="K46" i="11"/>
  <c r="J46" i="11"/>
  <c r="I46" i="11"/>
  <c r="H46" i="11"/>
  <c r="G46" i="11"/>
  <c r="F46" i="11"/>
  <c r="E46" i="11"/>
  <c r="D46" i="11"/>
  <c r="BX45" i="11"/>
  <c r="BX46" i="11" s="1"/>
  <c r="BW45" i="11"/>
  <c r="BW46" i="11" s="1"/>
  <c r="BV45" i="11"/>
  <c r="BV46" i="11" s="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F53" i="11" s="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P53" i="11" s="1"/>
  <c r="O42" i="11"/>
  <c r="N42" i="11"/>
  <c r="M42" i="11"/>
  <c r="L42" i="11"/>
  <c r="K42" i="11"/>
  <c r="J42" i="11"/>
  <c r="I42" i="11"/>
  <c r="H42" i="11"/>
  <c r="G42" i="11"/>
  <c r="F42" i="11"/>
  <c r="E42" i="11"/>
  <c r="D42" i="11"/>
  <c r="BX41" i="11"/>
  <c r="BW41" i="11"/>
  <c r="BV41" i="11"/>
  <c r="BX40" i="11"/>
  <c r="BX42" i="11" s="1"/>
  <c r="BW40" i="11"/>
  <c r="BV40" i="11"/>
  <c r="BX39" i="11"/>
  <c r="BW39" i="11"/>
  <c r="BV39" i="11"/>
  <c r="BX38" i="11"/>
  <c r="BW38" i="11"/>
  <c r="BW42" i="11" s="1"/>
  <c r="BV38" i="11"/>
  <c r="BU35" i="11"/>
  <c r="BT35" i="11"/>
  <c r="BS35" i="11"/>
  <c r="BR35" i="11"/>
  <c r="BQ35" i="11"/>
  <c r="BP35" i="11"/>
  <c r="BO35" i="11"/>
  <c r="BN35" i="11"/>
  <c r="BM35" i="11"/>
  <c r="BL35" i="11"/>
  <c r="BK35" i="11"/>
  <c r="BJ35" i="11"/>
  <c r="BI35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Q53" i="11" s="1"/>
  <c r="AP35" i="11"/>
  <c r="AP53" i="11" s="1"/>
  <c r="AO35" i="11"/>
  <c r="AN35" i="11"/>
  <c r="AM35" i="11"/>
  <c r="AL35" i="11"/>
  <c r="AK35" i="11"/>
  <c r="AJ35" i="11"/>
  <c r="AI35" i="11"/>
  <c r="AI53" i="11" s="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BX34" i="11"/>
  <c r="BW34" i="11"/>
  <c r="BV34" i="11"/>
  <c r="BX33" i="11"/>
  <c r="BW33" i="11"/>
  <c r="BV33" i="11"/>
  <c r="BX32" i="11"/>
  <c r="BW32" i="11"/>
  <c r="BV32" i="11"/>
  <c r="BX31" i="11"/>
  <c r="BX35" i="11" s="1"/>
  <c r="BW31" i="11"/>
  <c r="BV31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J53" i="11" s="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L53" i="11" s="1"/>
  <c r="AK28" i="11"/>
  <c r="AJ28" i="11"/>
  <c r="AI28" i="11"/>
  <c r="AH28" i="11"/>
  <c r="AG28" i="11"/>
  <c r="AF28" i="11"/>
  <c r="AE28" i="11"/>
  <c r="AD28" i="11"/>
  <c r="AD53" i="11" s="1"/>
  <c r="AC28" i="11"/>
  <c r="AB28" i="11"/>
  <c r="AA28" i="11"/>
  <c r="Z28" i="11"/>
  <c r="Y28" i="11"/>
  <c r="X28" i="11"/>
  <c r="W28" i="11"/>
  <c r="V28" i="11"/>
  <c r="V53" i="11" s="1"/>
  <c r="U28" i="11"/>
  <c r="T28" i="11"/>
  <c r="S28" i="11"/>
  <c r="R28" i="11"/>
  <c r="Q28" i="11"/>
  <c r="P28" i="11"/>
  <c r="O28" i="11"/>
  <c r="N28" i="11"/>
  <c r="N53" i="11" s="1"/>
  <c r="M28" i="11"/>
  <c r="L28" i="11"/>
  <c r="K28" i="11"/>
  <c r="J28" i="11"/>
  <c r="I28" i="11"/>
  <c r="H28" i="11"/>
  <c r="G28" i="11"/>
  <c r="F28" i="11"/>
  <c r="E28" i="11"/>
  <c r="D28" i="11"/>
  <c r="BX27" i="11"/>
  <c r="BW27" i="11"/>
  <c r="BV27" i="11"/>
  <c r="BX26" i="11"/>
  <c r="BW26" i="11"/>
  <c r="BV26" i="11"/>
  <c r="BX25" i="11"/>
  <c r="BW25" i="11"/>
  <c r="BV25" i="11"/>
  <c r="BX24" i="11"/>
  <c r="BW24" i="11"/>
  <c r="BV24" i="11"/>
  <c r="BX23" i="11"/>
  <c r="BW23" i="11"/>
  <c r="BV23" i="11"/>
  <c r="BU20" i="11"/>
  <c r="BT20" i="11"/>
  <c r="BS20" i="11"/>
  <c r="BR20" i="11"/>
  <c r="BQ20" i="11"/>
  <c r="BP20" i="11"/>
  <c r="BP53" i="11" s="1"/>
  <c r="BO20" i="11"/>
  <c r="BO53" i="11" s="1"/>
  <c r="BN20" i="11"/>
  <c r="BM20" i="11"/>
  <c r="BL20" i="11"/>
  <c r="BK20" i="11"/>
  <c r="BJ20" i="11"/>
  <c r="BI20" i="11"/>
  <c r="BH20" i="11"/>
  <c r="BH53" i="11" s="1"/>
  <c r="BG20" i="11"/>
  <c r="BG53" i="11" s="1"/>
  <c r="BF20" i="11"/>
  <c r="BE20" i="11"/>
  <c r="BD20" i="11"/>
  <c r="BC20" i="11"/>
  <c r="BB20" i="11"/>
  <c r="BB53" i="11" s="1"/>
  <c r="BA20" i="11"/>
  <c r="AZ20" i="11"/>
  <c r="AZ53" i="11" s="1"/>
  <c r="AY20" i="11"/>
  <c r="AX20" i="11"/>
  <c r="AW20" i="11"/>
  <c r="AV20" i="11"/>
  <c r="AU20" i="11"/>
  <c r="AT20" i="11"/>
  <c r="AT53" i="11" s="1"/>
  <c r="AS20" i="11"/>
  <c r="AR20" i="11"/>
  <c r="AR53" i="11"/>
  <c r="AQ20" i="11"/>
  <c r="AP20" i="11"/>
  <c r="AO20" i="11"/>
  <c r="AN20" i="11"/>
  <c r="AN53" i="11" s="1"/>
  <c r="AM20" i="11"/>
  <c r="AL20" i="11"/>
  <c r="AK20" i="11"/>
  <c r="AJ20" i="11"/>
  <c r="AI20" i="11"/>
  <c r="AH20" i="11"/>
  <c r="AH53" i="11" s="1"/>
  <c r="AG20" i="11"/>
  <c r="AF20" i="11"/>
  <c r="AE20" i="11"/>
  <c r="AD20" i="11"/>
  <c r="AC20" i="11"/>
  <c r="AB20" i="11"/>
  <c r="AB53" i="11" s="1"/>
  <c r="AA20" i="11"/>
  <c r="AA53" i="11" s="1"/>
  <c r="Z20" i="11"/>
  <c r="Z53" i="11" s="1"/>
  <c r="Y20" i="11"/>
  <c r="X20" i="11"/>
  <c r="W20" i="11"/>
  <c r="V20" i="11"/>
  <c r="U20" i="11"/>
  <c r="T20" i="11"/>
  <c r="S20" i="11"/>
  <c r="S53" i="11" s="1"/>
  <c r="R20" i="11"/>
  <c r="R53" i="11" s="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BX19" i="11"/>
  <c r="BW19" i="11"/>
  <c r="BV19" i="11"/>
  <c r="BX18" i="11"/>
  <c r="BW18" i="11"/>
  <c r="BV18" i="11"/>
  <c r="BX17" i="11"/>
  <c r="BW17" i="11"/>
  <c r="BV17" i="11"/>
  <c r="BX16" i="11"/>
  <c r="BW16" i="11"/>
  <c r="BV16" i="11"/>
  <c r="BX15" i="11"/>
  <c r="BW15" i="11"/>
  <c r="BV15" i="11"/>
  <c r="BV20" i="11" s="1"/>
  <c r="BX14" i="11"/>
  <c r="BW14" i="11"/>
  <c r="BV14" i="11"/>
  <c r="BX13" i="11"/>
  <c r="BW13" i="11"/>
  <c r="BV13" i="11"/>
  <c r="BX12" i="11"/>
  <c r="BW12" i="11"/>
  <c r="BV12" i="11"/>
  <c r="BX11" i="11"/>
  <c r="BW11" i="11"/>
  <c r="BV11" i="11"/>
  <c r="BX10" i="11"/>
  <c r="BW10" i="11"/>
  <c r="BV10" i="11"/>
  <c r="BV8" i="11"/>
  <c r="E56" i="10"/>
  <c r="D56" i="10"/>
  <c r="E52" i="10"/>
  <c r="D52" i="10"/>
  <c r="E49" i="10"/>
  <c r="D49" i="10"/>
  <c r="E43" i="10"/>
  <c r="D43" i="10"/>
  <c r="E37" i="10"/>
  <c r="D37" i="10"/>
  <c r="E30" i="10"/>
  <c r="D30" i="10"/>
  <c r="E23" i="10"/>
  <c r="D23" i="10"/>
  <c r="E16" i="10"/>
  <c r="D16" i="10"/>
  <c r="D57" i="10" s="1"/>
  <c r="D58" i="10" s="1"/>
  <c r="E56" i="9"/>
  <c r="D56" i="9"/>
  <c r="E52" i="9"/>
  <c r="D52" i="9"/>
  <c r="E49" i="9"/>
  <c r="D49" i="9"/>
  <c r="E43" i="9"/>
  <c r="D43" i="9"/>
  <c r="E37" i="9"/>
  <c r="D37" i="9"/>
  <c r="E30" i="9"/>
  <c r="D30" i="9"/>
  <c r="E23" i="9"/>
  <c r="D23" i="9"/>
  <c r="E16" i="9"/>
  <c r="D16" i="9"/>
  <c r="D57" i="9" s="1"/>
  <c r="D58" i="9" s="1"/>
  <c r="E56" i="2"/>
  <c r="D56" i="2"/>
  <c r="E52" i="2"/>
  <c r="D52" i="2"/>
  <c r="E49" i="2"/>
  <c r="D49" i="2"/>
  <c r="E43" i="2"/>
  <c r="D43" i="2" s="1"/>
  <c r="E37" i="2"/>
  <c r="D37" i="2"/>
  <c r="E30" i="2"/>
  <c r="D30" i="2"/>
  <c r="E23" i="2"/>
  <c r="D23" i="2"/>
  <c r="E16" i="2"/>
  <c r="D16" i="2"/>
  <c r="E56" i="1"/>
  <c r="E52" i="1"/>
  <c r="D52" i="1"/>
  <c r="BX50" i="4"/>
  <c r="BW50" i="4"/>
  <c r="BV50" i="4"/>
  <c r="BW49" i="4"/>
  <c r="BX49" i="4"/>
  <c r="BW45" i="4"/>
  <c r="BW46" i="4" s="1"/>
  <c r="BX45" i="4"/>
  <c r="BX46" i="4" s="1"/>
  <c r="BX39" i="4"/>
  <c r="BX40" i="4"/>
  <c r="BX41" i="4"/>
  <c r="BW39" i="4"/>
  <c r="BW40" i="4"/>
  <c r="BW41" i="4"/>
  <c r="BW42" i="4" s="1"/>
  <c r="BV39" i="4"/>
  <c r="BV40" i="4"/>
  <c r="BV41" i="4"/>
  <c r="BW38" i="4"/>
  <c r="BX38" i="4"/>
  <c r="BX32" i="4"/>
  <c r="BX33" i="4"/>
  <c r="BX34" i="4"/>
  <c r="BW32" i="4"/>
  <c r="BW33" i="4"/>
  <c r="BW34" i="4"/>
  <c r="BV32" i="4"/>
  <c r="BV33" i="4"/>
  <c r="BV34" i="4"/>
  <c r="BW31" i="4"/>
  <c r="BX31" i="4"/>
  <c r="BX24" i="4"/>
  <c r="BX25" i="4"/>
  <c r="BX26" i="4"/>
  <c r="BX27" i="4"/>
  <c r="BW24" i="4"/>
  <c r="BW25" i="4"/>
  <c r="BW26" i="4"/>
  <c r="BW27" i="4"/>
  <c r="BW28" i="4" s="1"/>
  <c r="BV24" i="4"/>
  <c r="BV25" i="4"/>
  <c r="BV26" i="4"/>
  <c r="BV27" i="4"/>
  <c r="BW23" i="4"/>
  <c r="BX23" i="4"/>
  <c r="BX11" i="4"/>
  <c r="BX12" i="4"/>
  <c r="BX13" i="4"/>
  <c r="BX14" i="4"/>
  <c r="BX15" i="4"/>
  <c r="BX16" i="4"/>
  <c r="BX17" i="4"/>
  <c r="BX18" i="4"/>
  <c r="BX19" i="4"/>
  <c r="BW11" i="4"/>
  <c r="BW20" i="4" s="1"/>
  <c r="BW12" i="4"/>
  <c r="BW13" i="4"/>
  <c r="BW14" i="4"/>
  <c r="BW15" i="4"/>
  <c r="BW16" i="4"/>
  <c r="BW17" i="4"/>
  <c r="BW18" i="4"/>
  <c r="BW19" i="4"/>
  <c r="BV11" i="4"/>
  <c r="BV12" i="4"/>
  <c r="BV13" i="4"/>
  <c r="BV14" i="4"/>
  <c r="BV15" i="4"/>
  <c r="BV16" i="4"/>
  <c r="BV17" i="4"/>
  <c r="BV18" i="4"/>
  <c r="BV20" i="4" s="1"/>
  <c r="BV19" i="4"/>
  <c r="BW10" i="4"/>
  <c r="BX10" i="4"/>
  <c r="BV49" i="4"/>
  <c r="BV45" i="4"/>
  <c r="BV46" i="4" s="1"/>
  <c r="BV38" i="4"/>
  <c r="BV31" i="4"/>
  <c r="BV23" i="4"/>
  <c r="BV28" i="4" s="1"/>
  <c r="BV10" i="4"/>
  <c r="BV8" i="3"/>
  <c r="BX50" i="3"/>
  <c r="BW50" i="3"/>
  <c r="BV50" i="3"/>
  <c r="BW49" i="3"/>
  <c r="BX49" i="3"/>
  <c r="BV49" i="3"/>
  <c r="BV51" i="3" s="1"/>
  <c r="BW45" i="3"/>
  <c r="BW46" i="3" s="1"/>
  <c r="BX45" i="3"/>
  <c r="BV45" i="3"/>
  <c r="BX39" i="3"/>
  <c r="BX40" i="3"/>
  <c r="BX41" i="3"/>
  <c r="BW39" i="3"/>
  <c r="BW40" i="3"/>
  <c r="BW41" i="3"/>
  <c r="BV39" i="3"/>
  <c r="BV40" i="3"/>
  <c r="BV41" i="3"/>
  <c r="BW38" i="3"/>
  <c r="BX38" i="3"/>
  <c r="BV38" i="3"/>
  <c r="BV42" i="3"/>
  <c r="BX32" i="3"/>
  <c r="BX33" i="3"/>
  <c r="BX34" i="3"/>
  <c r="BW32" i="3"/>
  <c r="BW33" i="3"/>
  <c r="BW34" i="3"/>
  <c r="BV32" i="3"/>
  <c r="BV33" i="3"/>
  <c r="BV34" i="3"/>
  <c r="BW31" i="3"/>
  <c r="BX31" i="3"/>
  <c r="BV31" i="3"/>
  <c r="BX24" i="3"/>
  <c r="BX25" i="3"/>
  <c r="BX26" i="3"/>
  <c r="BX27" i="3"/>
  <c r="BW24" i="3"/>
  <c r="BW25" i="3"/>
  <c r="BW26" i="3"/>
  <c r="BW27" i="3"/>
  <c r="BV24" i="3"/>
  <c r="BV25" i="3"/>
  <c r="BV26" i="3"/>
  <c r="BV27" i="3"/>
  <c r="BV28" i="3" s="1"/>
  <c r="BX23" i="3"/>
  <c r="BW23" i="3"/>
  <c r="BV23" i="3"/>
  <c r="BX11" i="3"/>
  <c r="BX12" i="3"/>
  <c r="BX13" i="3"/>
  <c r="BX14" i="3"/>
  <c r="BX15" i="3"/>
  <c r="BX16" i="3"/>
  <c r="BX17" i="3"/>
  <c r="BX18" i="3"/>
  <c r="BX19" i="3"/>
  <c r="BW11" i="3"/>
  <c r="BW12" i="3"/>
  <c r="BW13" i="3"/>
  <c r="BW14" i="3"/>
  <c r="BW15" i="3"/>
  <c r="BW16" i="3"/>
  <c r="BW17" i="3"/>
  <c r="BW18" i="3"/>
  <c r="BW19" i="3"/>
  <c r="BV11" i="3"/>
  <c r="BV12" i="3"/>
  <c r="BV13" i="3"/>
  <c r="BV20" i="3" s="1"/>
  <c r="BV14" i="3"/>
  <c r="BV15" i="3"/>
  <c r="BV16" i="3"/>
  <c r="BV17" i="3"/>
  <c r="BV18" i="3"/>
  <c r="BV19" i="3"/>
  <c r="BX10" i="3"/>
  <c r="BW10" i="3"/>
  <c r="BW20" i="3" s="1"/>
  <c r="BV10" i="3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B51" i="4"/>
  <c r="BC51" i="4"/>
  <c r="BD51" i="4"/>
  <c r="BE51" i="4"/>
  <c r="BF51" i="4"/>
  <c r="BG51" i="4"/>
  <c r="BH51" i="4"/>
  <c r="BI51" i="4"/>
  <c r="BJ51" i="4"/>
  <c r="BK51" i="4"/>
  <c r="BL51" i="4"/>
  <c r="BM51" i="4"/>
  <c r="BN51" i="4"/>
  <c r="BO51" i="4"/>
  <c r="BP51" i="4"/>
  <c r="BQ51" i="4"/>
  <c r="BR51" i="4"/>
  <c r="BS51" i="4"/>
  <c r="BT51" i="4"/>
  <c r="BU51" i="4"/>
  <c r="BX51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AM42" i="4"/>
  <c r="AM53" i="4" s="1"/>
  <c r="AN42" i="4"/>
  <c r="AO42" i="4"/>
  <c r="AP42" i="4"/>
  <c r="AQ42" i="4"/>
  <c r="AR42" i="4"/>
  <c r="AS42" i="4"/>
  <c r="AT42" i="4"/>
  <c r="AU42" i="4"/>
  <c r="AV42" i="4"/>
  <c r="AW42" i="4"/>
  <c r="AX42" i="4"/>
  <c r="AY42" i="4"/>
  <c r="AZ42" i="4"/>
  <c r="BA42" i="4"/>
  <c r="BB42" i="4"/>
  <c r="BC42" i="4"/>
  <c r="BD42" i="4"/>
  <c r="BE42" i="4"/>
  <c r="BF42" i="4"/>
  <c r="BG42" i="4"/>
  <c r="BH42" i="4"/>
  <c r="BI42" i="4"/>
  <c r="BJ42" i="4"/>
  <c r="BK42" i="4"/>
  <c r="BL42" i="4"/>
  <c r="BM42" i="4"/>
  <c r="BN42" i="4"/>
  <c r="BO42" i="4"/>
  <c r="BP42" i="4"/>
  <c r="BQ42" i="4"/>
  <c r="BR42" i="4"/>
  <c r="BS42" i="4"/>
  <c r="BS53" i="4" s="1"/>
  <c r="BT42" i="4"/>
  <c r="BU42" i="4"/>
  <c r="BX42" i="4"/>
  <c r="E35" i="4"/>
  <c r="F35" i="4"/>
  <c r="G35" i="4"/>
  <c r="H35" i="4"/>
  <c r="I35" i="4"/>
  <c r="J35" i="4"/>
  <c r="K35" i="4"/>
  <c r="L35" i="4"/>
  <c r="M35" i="4"/>
  <c r="N35" i="4"/>
  <c r="O35" i="4"/>
  <c r="P35" i="4"/>
  <c r="P53" i="4" s="1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F53" i="4" s="1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BC35" i="4"/>
  <c r="BD35" i="4"/>
  <c r="BD53" i="4" s="1"/>
  <c r="BE35" i="4"/>
  <c r="BF35" i="4"/>
  <c r="BG35" i="4"/>
  <c r="BH35" i="4"/>
  <c r="BI35" i="4"/>
  <c r="BJ35" i="4"/>
  <c r="BK35" i="4"/>
  <c r="BL35" i="4"/>
  <c r="BL53" i="4" s="1"/>
  <c r="BM35" i="4"/>
  <c r="BN35" i="4"/>
  <c r="BO35" i="4"/>
  <c r="BP35" i="4"/>
  <c r="BQ35" i="4"/>
  <c r="BR35" i="4"/>
  <c r="BS35" i="4"/>
  <c r="BT35" i="4"/>
  <c r="BU35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BO28" i="4"/>
  <c r="BP28" i="4"/>
  <c r="BQ28" i="4"/>
  <c r="BR28" i="4"/>
  <c r="BS28" i="4"/>
  <c r="BT28" i="4"/>
  <c r="BU28" i="4"/>
  <c r="D51" i="4"/>
  <c r="D53" i="4" s="1"/>
  <c r="D46" i="4"/>
  <c r="D42" i="4"/>
  <c r="D35" i="4"/>
  <c r="D28" i="4"/>
  <c r="E20" i="4"/>
  <c r="E53" i="4" s="1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R53" i="4" s="1"/>
  <c r="S20" i="4"/>
  <c r="T20" i="4"/>
  <c r="U20" i="4"/>
  <c r="V20" i="4"/>
  <c r="W20" i="4"/>
  <c r="X20" i="4"/>
  <c r="Y20" i="4"/>
  <c r="Z20" i="4"/>
  <c r="Z53" i="4"/>
  <c r="AA20" i="4"/>
  <c r="AB20" i="4"/>
  <c r="AC20" i="4"/>
  <c r="AC53" i="4" s="1"/>
  <c r="AD20" i="4"/>
  <c r="AE20" i="4"/>
  <c r="AF20" i="4"/>
  <c r="AG20" i="4"/>
  <c r="AH20" i="4"/>
  <c r="AI20" i="4"/>
  <c r="AJ20" i="4"/>
  <c r="AK20" i="4"/>
  <c r="AK53" i="4" s="1"/>
  <c r="AL20" i="4"/>
  <c r="AM20" i="4"/>
  <c r="AN20" i="4"/>
  <c r="AO20" i="4"/>
  <c r="AP20" i="4"/>
  <c r="AQ20" i="4"/>
  <c r="AR20" i="4"/>
  <c r="AS20" i="4"/>
  <c r="AS53" i="4" s="1"/>
  <c r="AT20" i="4"/>
  <c r="AT53" i="4" s="1"/>
  <c r="AU20" i="4"/>
  <c r="AV20" i="4"/>
  <c r="AW20" i="4"/>
  <c r="AX20" i="4"/>
  <c r="AY20" i="4"/>
  <c r="AZ20" i="4"/>
  <c r="AZ53" i="4" s="1"/>
  <c r="BA20" i="4"/>
  <c r="BB20" i="4"/>
  <c r="BB53" i="4" s="1"/>
  <c r="BC20" i="4"/>
  <c r="BD20" i="4"/>
  <c r="BE20" i="4"/>
  <c r="BF20" i="4"/>
  <c r="BG20" i="4"/>
  <c r="BH20" i="4"/>
  <c r="BI20" i="4"/>
  <c r="BJ20" i="4"/>
  <c r="BJ53" i="4"/>
  <c r="BK20" i="4"/>
  <c r="BL20" i="4"/>
  <c r="BM20" i="4"/>
  <c r="BM53" i="4" s="1"/>
  <c r="BN20" i="4"/>
  <c r="BN53" i="4" s="1"/>
  <c r="BO20" i="4"/>
  <c r="BP20" i="4"/>
  <c r="BQ20" i="4"/>
  <c r="BR20" i="4"/>
  <c r="BS20" i="4"/>
  <c r="BT20" i="4"/>
  <c r="BU20" i="4"/>
  <c r="BU53" i="4" s="1"/>
  <c r="D20" i="4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W51" i="3"/>
  <c r="BX51" i="3"/>
  <c r="D51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X46" i="3"/>
  <c r="D46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K53" i="3" s="1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D42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X35" i="3"/>
  <c r="D35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W28" i="3"/>
  <c r="BX28" i="3"/>
  <c r="D28" i="3"/>
  <c r="G20" i="3"/>
  <c r="H20" i="3"/>
  <c r="I20" i="3"/>
  <c r="J20" i="3"/>
  <c r="K20" i="3"/>
  <c r="L20" i="3"/>
  <c r="M20" i="3"/>
  <c r="M53" i="3" s="1"/>
  <c r="N20" i="3"/>
  <c r="O20" i="3"/>
  <c r="P20" i="3"/>
  <c r="Q20" i="3"/>
  <c r="R20" i="3"/>
  <c r="S20" i="3"/>
  <c r="T20" i="3"/>
  <c r="T53" i="3" s="1"/>
  <c r="U20" i="3"/>
  <c r="V20" i="3"/>
  <c r="V53" i="3"/>
  <c r="W20" i="3"/>
  <c r="X20" i="3"/>
  <c r="Y20" i="3"/>
  <c r="Z20" i="3"/>
  <c r="AA20" i="3"/>
  <c r="AA53" i="3" s="1"/>
  <c r="AB20" i="3"/>
  <c r="AC20" i="3"/>
  <c r="AD20" i="3"/>
  <c r="AE20" i="3"/>
  <c r="AF20" i="3"/>
  <c r="AG20" i="3"/>
  <c r="AH20" i="3"/>
  <c r="AH53" i="3"/>
  <c r="AI20" i="3"/>
  <c r="AJ20" i="3"/>
  <c r="AK20" i="3"/>
  <c r="AL20" i="3"/>
  <c r="AM20" i="3"/>
  <c r="AN20" i="3"/>
  <c r="AO20" i="3"/>
  <c r="AP20" i="3"/>
  <c r="AP53" i="3" s="1"/>
  <c r="AQ20" i="3"/>
  <c r="AR20" i="3"/>
  <c r="AS20" i="3"/>
  <c r="AS53" i="3" s="1"/>
  <c r="AT20" i="3"/>
  <c r="AU20" i="3"/>
  <c r="AV20" i="3"/>
  <c r="AW20" i="3"/>
  <c r="AX20" i="3"/>
  <c r="AY20" i="3"/>
  <c r="AZ20" i="3"/>
  <c r="BA20" i="3"/>
  <c r="BA53" i="3" s="1"/>
  <c r="BB20" i="3"/>
  <c r="BC20" i="3"/>
  <c r="BD20" i="3"/>
  <c r="BE20" i="3"/>
  <c r="BF20" i="3"/>
  <c r="BF53" i="3" s="1"/>
  <c r="BG20" i="3"/>
  <c r="BH20" i="3"/>
  <c r="BI20" i="3"/>
  <c r="BI53" i="3" s="1"/>
  <c r="BJ20" i="3"/>
  <c r="BK20" i="3"/>
  <c r="BL20" i="3"/>
  <c r="BL53" i="3" s="1"/>
  <c r="BM20" i="3"/>
  <c r="BN20" i="3"/>
  <c r="BO20" i="3"/>
  <c r="BP20" i="3"/>
  <c r="BQ20" i="3"/>
  <c r="BR20" i="3"/>
  <c r="BS20" i="3"/>
  <c r="BT20" i="3"/>
  <c r="BU20" i="3"/>
  <c r="E20" i="3"/>
  <c r="F20" i="3"/>
  <c r="F53" i="3" s="1"/>
  <c r="D20" i="3"/>
  <c r="D56" i="1"/>
  <c r="E49" i="1"/>
  <c r="D49" i="1"/>
  <c r="E43" i="1"/>
  <c r="D43" i="1"/>
  <c r="E37" i="1"/>
  <c r="D37" i="1"/>
  <c r="E30" i="1"/>
  <c r="D30" i="1"/>
  <c r="E23" i="1"/>
  <c r="D23" i="1"/>
  <c r="D57" i="1" s="1"/>
  <c r="D58" i="1" s="1"/>
  <c r="E16" i="1"/>
  <c r="D16" i="1"/>
  <c r="D57" i="2"/>
  <c r="D58" i="2"/>
  <c r="BW51" i="11"/>
  <c r="BW42" i="12"/>
  <c r="BV42" i="12"/>
  <c r="BN53" i="11"/>
  <c r="AL53" i="12"/>
  <c r="AI53" i="12"/>
  <c r="AJ53" i="11"/>
  <c r="AB53" i="12"/>
  <c r="AA53" i="12"/>
  <c r="S53" i="12"/>
  <c r="Q53" i="3"/>
  <c r="K53" i="12"/>
  <c r="E53" i="3"/>
  <c r="F53" i="12"/>
  <c r="BE53" i="4"/>
  <c r="AW53" i="4"/>
  <c r="AG53" i="4"/>
  <c r="Y53" i="4"/>
  <c r="Q53" i="4"/>
  <c r="BW53" i="3" l="1"/>
  <c r="BV53" i="3"/>
  <c r="AF53" i="3"/>
  <c r="BD53" i="3"/>
  <c r="BW42" i="3"/>
  <c r="BR53" i="11"/>
  <c r="AS53" i="12"/>
  <c r="BA53" i="12"/>
  <c r="BN53" i="12"/>
  <c r="AP53" i="12"/>
  <c r="AV53" i="3"/>
  <c r="G53" i="4"/>
  <c r="BH53" i="4"/>
  <c r="AJ53" i="4"/>
  <c r="AB53" i="4"/>
  <c r="T53" i="4"/>
  <c r="L53" i="4"/>
  <c r="AQ53" i="4"/>
  <c r="BV35" i="3"/>
  <c r="BW35" i="3"/>
  <c r="BX42" i="3"/>
  <c r="BV51" i="4"/>
  <c r="BX28" i="4"/>
  <c r="W53" i="11"/>
  <c r="AX53" i="11"/>
  <c r="BL53" i="11"/>
  <c r="BS53" i="11"/>
  <c r="J53" i="12"/>
  <c r="R53" i="12"/>
  <c r="Z53" i="12"/>
  <c r="AT53" i="12"/>
  <c r="BB53" i="12"/>
  <c r="BO53" i="12"/>
  <c r="Q53" i="12"/>
  <c r="BI53" i="4"/>
  <c r="AD53" i="4"/>
  <c r="V53" i="4"/>
  <c r="N53" i="4"/>
  <c r="F53" i="4"/>
  <c r="BW20" i="11"/>
  <c r="BW53" i="11" s="1"/>
  <c r="J53" i="11"/>
  <c r="X53" i="11"/>
  <c r="AM53" i="11"/>
  <c r="AY53" i="11"/>
  <c r="BF53" i="11"/>
  <c r="BW35" i="11"/>
  <c r="BX51" i="11"/>
  <c r="AU53" i="12"/>
  <c r="BX35" i="12"/>
  <c r="BX53" i="12" s="1"/>
  <c r="AN53" i="3"/>
  <c r="BP53" i="3"/>
  <c r="BH53" i="3"/>
  <c r="AZ53" i="3"/>
  <c r="AR53" i="3"/>
  <c r="AJ53" i="3"/>
  <c r="BN53" i="3"/>
  <c r="AX53" i="3"/>
  <c r="Z53" i="3"/>
  <c r="R53" i="3"/>
  <c r="K53" i="3"/>
  <c r="X53" i="4"/>
  <c r="BQ53" i="4"/>
  <c r="BA53" i="4"/>
  <c r="U53" i="4"/>
  <c r="BV42" i="4"/>
  <c r="K53" i="11"/>
  <c r="BW28" i="11"/>
  <c r="D53" i="11"/>
  <c r="T53" i="11"/>
  <c r="BV35" i="11"/>
  <c r="Q53" i="11"/>
  <c r="AO53" i="11"/>
  <c r="BE53" i="11"/>
  <c r="D53" i="12"/>
  <c r="BV28" i="12"/>
  <c r="P53" i="12"/>
  <c r="X53" i="12"/>
  <c r="AF53" i="12"/>
  <c r="AN53" i="12"/>
  <c r="BT53" i="3"/>
  <c r="I53" i="3"/>
  <c r="BV42" i="11"/>
  <c r="V53" i="12"/>
  <c r="E57" i="1"/>
  <c r="E58" i="1" s="1"/>
  <c r="BF53" i="4"/>
  <c r="AX53" i="4"/>
  <c r="AH53" i="4"/>
  <c r="J53" i="4"/>
  <c r="BW35" i="4"/>
  <c r="BW53" i="4" s="1"/>
  <c r="E57" i="9"/>
  <c r="E58" i="9" s="1"/>
  <c r="E57" i="10"/>
  <c r="E58" i="10" s="1"/>
  <c r="BX20" i="11"/>
  <c r="F53" i="11"/>
  <c r="AU53" i="11"/>
  <c r="BV20" i="12"/>
  <c r="G53" i="12"/>
  <c r="O53" i="12"/>
  <c r="W53" i="12"/>
  <c r="BL53" i="12"/>
  <c r="BG53" i="12"/>
  <c r="BW35" i="12"/>
  <c r="BV35" i="12"/>
  <c r="O53" i="4"/>
  <c r="BS53" i="12"/>
  <c r="BC53" i="3"/>
  <c r="X53" i="3"/>
  <c r="BJ53" i="3"/>
  <c r="BB53" i="3"/>
  <c r="AT53" i="3"/>
  <c r="AL53" i="3"/>
  <c r="AD53" i="3"/>
  <c r="O53" i="3"/>
  <c r="G53" i="3"/>
  <c r="AI53" i="4"/>
  <c r="I53" i="4"/>
  <c r="BV35" i="4"/>
  <c r="BV53" i="4" s="1"/>
  <c r="BX35" i="4"/>
  <c r="BW51" i="4"/>
  <c r="G53" i="11"/>
  <c r="AV53" i="11"/>
  <c r="BV28" i="11"/>
  <c r="BV53" i="11" s="1"/>
  <c r="BX28" i="11"/>
  <c r="E53" i="11"/>
  <c r="M53" i="11"/>
  <c r="U53" i="11"/>
  <c r="AC53" i="11"/>
  <c r="AS53" i="11"/>
  <c r="BQ53" i="11"/>
  <c r="H53" i="12"/>
  <c r="BW28" i="12"/>
  <c r="BW53" i="12" s="1"/>
  <c r="L53" i="12"/>
  <c r="AR53" i="12"/>
  <c r="BR53" i="3"/>
  <c r="N53" i="3"/>
  <c r="BO53" i="4"/>
  <c r="BK53" i="4"/>
  <c r="AU53" i="4"/>
  <c r="BX53" i="11"/>
  <c r="BI53" i="11"/>
  <c r="E53" i="12"/>
  <c r="AO53" i="12"/>
  <c r="AN53" i="4"/>
  <c r="BU53" i="12"/>
  <c r="AU53" i="3"/>
  <c r="AB53" i="3"/>
  <c r="P53" i="3"/>
  <c r="BS53" i="3"/>
  <c r="BK53" i="3"/>
  <c r="D53" i="3"/>
  <c r="BP53" i="4"/>
  <c r="BG53" i="4"/>
  <c r="AV53" i="4"/>
  <c r="AE53" i="4"/>
  <c r="AY53" i="4"/>
  <c r="BM53" i="11"/>
  <c r="I53" i="12"/>
  <c r="T53" i="12"/>
  <c r="AK53" i="12"/>
  <c r="M53" i="12"/>
  <c r="AW53" i="3"/>
  <c r="J53" i="3"/>
  <c r="S53" i="3"/>
  <c r="BR53" i="4"/>
  <c r="AP53" i="4"/>
  <c r="K53" i="4"/>
  <c r="H53" i="4"/>
  <c r="BX20" i="3"/>
  <c r="BX53" i="3" s="1"/>
  <c r="BX20" i="4"/>
  <c r="H53" i="11"/>
  <c r="L53" i="11"/>
  <c r="AG53" i="11"/>
  <c r="AK53" i="11"/>
  <c r="AW53" i="11"/>
  <c r="BA53" i="11"/>
  <c r="BD53" i="11"/>
  <c r="BT53" i="11"/>
  <c r="U53" i="12"/>
  <c r="BC53" i="12"/>
  <c r="BP53" i="12"/>
  <c r="AM53" i="3"/>
  <c r="H53" i="3"/>
  <c r="BO53" i="3"/>
  <c r="W53" i="4"/>
  <c r="BC53" i="4"/>
  <c r="S53" i="4"/>
  <c r="E57" i="2"/>
  <c r="E58" i="2" s="1"/>
  <c r="Y53" i="11"/>
  <c r="AC53" i="12"/>
  <c r="BE53" i="12"/>
  <c r="BE53" i="3"/>
  <c r="AO53" i="3"/>
  <c r="AG53" i="3"/>
  <c r="AE53" i="3"/>
  <c r="W53" i="3"/>
  <c r="BG53" i="3"/>
  <c r="AY53" i="3"/>
  <c r="AQ53" i="3"/>
  <c r="AI53" i="3"/>
  <c r="L53" i="3"/>
  <c r="BU53" i="3"/>
  <c r="BQ53" i="3"/>
  <c r="BM53" i="3"/>
  <c r="AC53" i="3"/>
  <c r="Y53" i="3"/>
  <c r="U53" i="3"/>
  <c r="BT53" i="4"/>
  <c r="AR53" i="4"/>
  <c r="AO53" i="4"/>
  <c r="AL53" i="4"/>
  <c r="AA53" i="4"/>
  <c r="M53" i="4"/>
  <c r="I53" i="11"/>
  <c r="BU53" i="11"/>
  <c r="BV53" i="12"/>
  <c r="Y53" i="12"/>
  <c r="AV53" i="12"/>
  <c r="AZ53" i="12"/>
  <c r="BM53" i="12"/>
  <c r="BT53" i="12"/>
  <c r="D59" i="2" l="1"/>
  <c r="BV54" i="4"/>
  <c r="BX53" i="4"/>
  <c r="BX54" i="4" s="1"/>
  <c r="E59" i="2"/>
</calcChain>
</file>

<file path=xl/sharedStrings.xml><?xml version="1.0" encoding="utf-8"?>
<sst xmlns="http://schemas.openxmlformats.org/spreadsheetml/2006/main" count="848" uniqueCount="149">
  <si>
    <t>DENOMINAZIONE</t>
  </si>
  <si>
    <t>COMPETENZA</t>
  </si>
  <si>
    <t>CASSA</t>
  </si>
  <si>
    <t>TITOLO 
TIPOLOGIA</t>
  </si>
  <si>
    <t xml:space="preserve">Fondo pluriennale vincolato per spese correnti </t>
  </si>
  <si>
    <t xml:space="preserve">Fondo pluriennale vincolato per spese in conto capitale </t>
  </si>
  <si>
    <t xml:space="preserve">Utilizzo Risultato di Amministrazione </t>
  </si>
  <si>
    <t>Fondo di Cassa all'1/1/esercizio di riferimento</t>
  </si>
  <si>
    <t>TITOLO 1</t>
  </si>
  <si>
    <t>Entrate correnti di natura tributaria, contributiva e perequativa</t>
  </si>
  <si>
    <t>Tipologia 104: Trasferimenti correnti da Istituzioni Sociali Private</t>
  </si>
  <si>
    <t>Tipologia 301: Fondi perequativi da Amministrazioni Centrali</t>
  </si>
  <si>
    <t>Tipologia 302: Fondi perequativi dalla Regione o Provincia autonoma (solo per Enti locali)</t>
  </si>
  <si>
    <t>Tipologia 101: Imposte, tasse e proventi assimilati</t>
  </si>
  <si>
    <t>Tipologia 103: Tributi devoluti e regolati alle autonomie speciali (solo per le Regioni)</t>
  </si>
  <si>
    <t>Tipologia 102: Tributi destinati al finanziamento della sanità (solo per le Regioni)</t>
  </si>
  <si>
    <t>Tipologia 104: Compartecipazioni di tributi</t>
  </si>
  <si>
    <t>Totale TITOLO 1: Entrate correnti di natura tributaria, contributiva e perequativa</t>
  </si>
  <si>
    <t>TITOLO 2</t>
  </si>
  <si>
    <t>Trasferimenti correnti</t>
  </si>
  <si>
    <t>Tipologia 101: Trasferimenti correnti da Amministrazioni pubbliche</t>
  </si>
  <si>
    <t>Tipologia 102: Trasferimenti correnti da Famiglie</t>
  </si>
  <si>
    <t>Tipologia 103: Trasferimenti correnti da Imprese</t>
  </si>
  <si>
    <t>Tipologia 105: Trasferimenti correnti dall'Unione europea e dal Resto del Mondo</t>
  </si>
  <si>
    <t>Totale TITOLO 2: Trasferimenti correnti</t>
  </si>
  <si>
    <t>TITOLO 3</t>
  </si>
  <si>
    <t>Entrate extratributarie</t>
  </si>
  <si>
    <t>Tipologia 100: Vendita di beni e servizi e proventi derivanti dalla gestione dei beni</t>
  </si>
  <si>
    <t>Tipologia 200: Proventi derivanti dall'attività di controllo e repressione delle irregolarità e degli illeciti</t>
  </si>
  <si>
    <t>Tipologia 300: Interessi attivi</t>
  </si>
  <si>
    <t>Tipologia 400: Altre entrate da redditi da capitale</t>
  </si>
  <si>
    <t>Tipologia 500: Rimborsi e altre entrate correnti</t>
  </si>
  <si>
    <t>Totale TITOLO 3: Entrate extratributarie</t>
  </si>
  <si>
    <t>TITOLO 4</t>
  </si>
  <si>
    <t>Entrate in conto capitale</t>
  </si>
  <si>
    <t>Tipologia 100: Tributi in conto capitale</t>
  </si>
  <si>
    <t>Tipologia 200: Contributi agli investimenti</t>
  </si>
  <si>
    <t>Tipologia 300: Altri trasferimenti in conto capitale</t>
  </si>
  <si>
    <t>Tipologia 400: Entrate da alienazione di beni materiali e immateriali</t>
  </si>
  <si>
    <t>Tipologia 500: Altre entrate in conto capitale</t>
  </si>
  <si>
    <t>Totale TITOLO 4: Entrate in conto capitale</t>
  </si>
  <si>
    <t>TITOLO 5</t>
  </si>
  <si>
    <t>Entrate da riduzione di attività finanziarie</t>
  </si>
  <si>
    <t>Tipologia 100: Alienazione di attività finanziarie</t>
  </si>
  <si>
    <t>Tipologia 300: Riscossione crediti di medio-lungo termine</t>
  </si>
  <si>
    <t>Tipologia 200: Riscossione di crediti di breve termine</t>
  </si>
  <si>
    <t>Tipologia 400: Altre entrate per riduzione di attività finanziarie</t>
  </si>
  <si>
    <t>Totale TITOLO 5: Entrate da riduzione di attività finanziarie</t>
  </si>
  <si>
    <t>TITOLO 6</t>
  </si>
  <si>
    <t>Accensione prestiti</t>
  </si>
  <si>
    <t>Tipologia 100: Emissione di titoli obbligazionari</t>
  </si>
  <si>
    <t>Tipologia 300: Accensione mutui e altri finanziamenti a medio lungo termine</t>
  </si>
  <si>
    <t>Tipologia 400: Altre forme di indebitamento</t>
  </si>
  <si>
    <t>Tipologia 200: Accensione prestiti a breve termine</t>
  </si>
  <si>
    <t>Totale TITOLO 6: Accensione prestiti</t>
  </si>
  <si>
    <t>TITOLO 7</t>
  </si>
  <si>
    <t>Anticipazioni da istituto tesoriere/cassiere</t>
  </si>
  <si>
    <t>Tipologia 100: Anticipazioni da istituto tesoriere/cassiere</t>
  </si>
  <si>
    <t>Totale TITOLO 7: Anticipazioni da istituto tesoriere/cassiere</t>
  </si>
  <si>
    <t>TITOLO 9</t>
  </si>
  <si>
    <t>Entrate per conto terzi e partite di giro</t>
  </si>
  <si>
    <t>Tipologia 100: Entrate per partite di giro</t>
  </si>
  <si>
    <t>Tipologia 200: Entrate per conto terzi</t>
  </si>
  <si>
    <t>Totale TITOLO 9: Entrate per conto terzi e partite di giro</t>
  </si>
  <si>
    <t>TOTALE TITOLI</t>
  </si>
  <si>
    <t>TOTALE GENERALE DELLE ENTRATE</t>
  </si>
  <si>
    <t>Entrate</t>
  </si>
  <si>
    <t>TITOLI E MACROAGGREGATI DI SPESA</t>
  </si>
  <si>
    <t>Competenza</t>
  </si>
  <si>
    <t>di cui fondo pluriennale vincolato</t>
  </si>
  <si>
    <t>Cassa</t>
  </si>
  <si>
    <t>Servizi istituzionali, 
generali e di gestione</t>
  </si>
  <si>
    <t>Giustizia</t>
  </si>
  <si>
    <t>Ordine pubblico e sicurezza</t>
  </si>
  <si>
    <t>Istruzione e diritto allo studio</t>
  </si>
  <si>
    <t>Tutela e valorizzazione dei beni e
delle attività culturali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</si>
  <si>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</si>
  <si>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</si>
  <si>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</si>
  <si>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</si>
  <si>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Trasporti e diritto alla mobilità</t>
  </si>
  <si>
    <t>Soccorso Civile</t>
  </si>
  <si>
    <t>Diritti sociali, politiche sociali e famiglia</t>
  </si>
  <si>
    <t>Tutela della salute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</si>
  <si>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</si>
  <si>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</si>
  <si>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</si>
  <si>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</si>
  <si>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Relazioni con le altre autonomie territoriali e locali</t>
  </si>
  <si>
    <t xml:space="preserve">Relazioni internazionali </t>
  </si>
  <si>
    <t>Fondi e accantonamenti</t>
  </si>
  <si>
    <t>TITOLO 1 - Spese correnti</t>
  </si>
  <si>
    <t>Redditi da lavoro dipendente</t>
  </si>
  <si>
    <t>Imposte e tasse a carico dell'ente</t>
  </si>
  <si>
    <t>Acquisto di beni e servizi</t>
  </si>
  <si>
    <t>Trasferimenti di tributi (solo per le Regioni)</t>
  </si>
  <si>
    <t>Interessi passivi</t>
  </si>
  <si>
    <t>Altre spese per redditi da capitale</t>
  </si>
  <si>
    <t>Rimborsi e poste correttive delle entrate</t>
  </si>
  <si>
    <t>Altre spese correnti</t>
  </si>
  <si>
    <t>Fondi perequativi (solo per le Regioni)</t>
  </si>
  <si>
    <t>Totale TITOLO 1</t>
  </si>
  <si>
    <t>RIPIANO DISAVANZO NELL'ESERCIZIO</t>
  </si>
  <si>
    <t>TITOLO 2 - Spese in conto capitale</t>
  </si>
  <si>
    <t xml:space="preserve"> Tributi in conto capitale a carico dell'ente</t>
  </si>
  <si>
    <t>Investimenti fissi lordi e acquisto di terreni</t>
  </si>
  <si>
    <t xml:space="preserve"> Contributi agli investimenti</t>
  </si>
  <si>
    <t>Altri trasferimenti in conto capitale</t>
  </si>
  <si>
    <t>Altre spese in conto capitale</t>
  </si>
  <si>
    <t>Totale TITOLO 2</t>
  </si>
  <si>
    <t>TITOLO 3 - Spese per incremento di attività finanziarie</t>
  </si>
  <si>
    <t>Acquisizioni di attività finanziarie</t>
  </si>
  <si>
    <t>Concessione crediti di breve termine</t>
  </si>
  <si>
    <t>Concessione crediti di medio-lungo termine</t>
  </si>
  <si>
    <t xml:space="preserve"> Altre spese per incremento di attività finanziarie</t>
  </si>
  <si>
    <t xml:space="preserve"> Totale TITOLO 3</t>
  </si>
  <si>
    <t>TITOLO 4 - Rimborso di prestiti</t>
  </si>
  <si>
    <t xml:space="preserve"> Rimborso di titoli obbligazionar</t>
  </si>
  <si>
    <t xml:space="preserve"> Rimborso prestiti a breve termine</t>
  </si>
  <si>
    <t xml:space="preserve"> Rimborso mutui e altri finanziamenti a medio lungo termine</t>
  </si>
  <si>
    <t xml:space="preserve"> Rimborso di altre forme di indebitamento</t>
  </si>
  <si>
    <t xml:space="preserve"> Totale TITOLO 4</t>
  </si>
  <si>
    <t xml:space="preserve">TITOLO 5 - Chiusura Anticipazioni ricevute da istituto </t>
  </si>
  <si>
    <t>Chiusura Anticipazioni ricevute da istituto tesoriere/cassiere</t>
  </si>
  <si>
    <t>Totale TITOLO 5</t>
  </si>
  <si>
    <t>TITOLO 7 - Uscite per conto terzi e partite di giro</t>
  </si>
  <si>
    <t>Uscite per partite di giro</t>
  </si>
  <si>
    <t xml:space="preserve"> Uscite per conto terzi</t>
  </si>
  <si>
    <t>Totale TITOLO 7</t>
  </si>
  <si>
    <t>TOTALE MISSIONI - TOTALE GENERALE DELLE SPESE</t>
  </si>
  <si>
    <t>Debito pubblico</t>
  </si>
  <si>
    <t>Anticipazioni finanziarie</t>
  </si>
  <si>
    <t>Servizi per conto terzi</t>
  </si>
  <si>
    <t>Ripiano disavanzo</t>
  </si>
  <si>
    <t>Totale generale delle spese</t>
  </si>
  <si>
    <t xml:space="preserve">Spese </t>
  </si>
  <si>
    <t>AVANZO FORMATOSI NELL'ESERCIZIO/FONDO DI CASSA 
(Totale generale delle entrate - Totale generale delle spese) (**)</t>
  </si>
  <si>
    <t>Spese</t>
  </si>
  <si>
    <t>DISAVANZO FORMATOSI NELL'ESERCIZIO 
(Totale generale delle spese di competenza -Totale generale delle entrate di competenza) (**)</t>
  </si>
  <si>
    <t>(*) I dati indicano le previsioni di competenza e di cassa (la tabella è predisposta per ciascun esercizio compreso nel bilancio di previsione).</t>
  </si>
  <si>
    <t>(*) Indicare gli accertamenti e le riscossioni, salvo che per le prime quattro righe che indicano previsioni definitive.</t>
  </si>
  <si>
    <t>(*) I dati previsioni indicano le previsioni di competenza e di cassa (la tabella è predisposta per ciascun esercizio compreso nel bilancio di previsione).</t>
  </si>
  <si>
    <t>(**) Voce da riportare solo se si registra un disavanzo, nel caso in cui il totale generale delle spese di competenza (impegni + FPV) è superiore al totale generale delle entrate.</t>
  </si>
  <si>
    <t>(**) Voce da riportare solo in presenza di un avanzo o di un fondo di cassa , nel caso in cui il totale generale delle entrate è superiore al totale generale delle spese, distintamente per la competenza (compreso il FPV) e per la cassa.</t>
  </si>
  <si>
    <t>(*) Indicare gli impegni, le previsioni definitive relative al fondo pluriennale vincolato e i pagamenti, salvo che per la prima voce che riporta la previsione definitiva.</t>
  </si>
  <si>
    <t>Dati previsionali anno 2016 (*)</t>
  </si>
  <si>
    <t>Dati previsionali anno 2018 (*)</t>
  </si>
  <si>
    <t>Dati previsionali anno 2017 (*)</t>
  </si>
  <si>
    <t>Dati di rendiconto anno 2015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</si>
</sst>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double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 style="double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0" xfId="0" applyFont="1" applyFill="1"/>
    <xf numFmtId="0" fontId="1" fillId="2" borderId="8" xfId="0" applyFont="1" applyFill="1" applyBorder="1"/>
    <xf numFmtId="0" fontId="3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0" xfId="0" applyFont="1" applyFill="1"/>
    <xf numFmtId="0" fontId="2" fillId="2" borderId="1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2" fillId="2" borderId="15" xfId="0" applyFont="1" applyFill="1" applyBorder="1"/>
    <xf numFmtId="0" fontId="1" fillId="2" borderId="16" xfId="0" applyFont="1" applyFill="1" applyBorder="1"/>
    <xf numFmtId="0" fontId="2" fillId="2" borderId="17" xfId="0" applyFont="1" applyFill="1" applyBorder="1"/>
    <xf numFmtId="4" fontId="4" fillId="2" borderId="0" xfId="0" applyNumberFormat="1" applyFont="1" applyFill="1" applyAlignment="1">
      <alignment horizontal="left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3" borderId="19" xfId="0" applyNumberFormat="1" applyFont="1" applyFill="1" applyBorder="1" applyAlignment="1">
      <alignment horizontal="center" vertical="center"/>
    </xf>
    <xf numFmtId="4" fontId="0" fillId="3" borderId="20" xfId="0" applyNumberFormat="1" applyFill="1" applyBorder="1" applyAlignment="1">
      <alignment vertical="center"/>
    </xf>
    <xf numFmtId="4" fontId="7" fillId="3" borderId="21" xfId="0" applyNumberFormat="1" applyFont="1" applyFill="1" applyBorder="1" applyAlignment="1">
      <alignment horizontal="center" vertical="center" wrapText="1"/>
    </xf>
    <xf numFmtId="4" fontId="0" fillId="3" borderId="22" xfId="0" applyNumberFormat="1" applyFill="1" applyBorder="1" applyAlignment="1">
      <alignment vertical="center"/>
    </xf>
    <xf numFmtId="4" fontId="0" fillId="3" borderId="23" xfId="0" applyNumberFormat="1" applyFill="1" applyBorder="1" applyAlignment="1">
      <alignment vertical="center"/>
    </xf>
    <xf numFmtId="4" fontId="0" fillId="4" borderId="20" xfId="0" applyNumberFormat="1" applyFill="1" applyBorder="1"/>
    <xf numFmtId="4" fontId="0" fillId="4" borderId="21" xfId="0" applyNumberFormat="1" applyFill="1" applyBorder="1"/>
    <xf numFmtId="4" fontId="0" fillId="4" borderId="24" xfId="0" applyNumberFormat="1" applyFill="1" applyBorder="1"/>
    <xf numFmtId="4" fontId="0" fillId="2" borderId="25" xfId="0" applyNumberFormat="1" applyFill="1" applyBorder="1"/>
    <xf numFmtId="4" fontId="0" fillId="2" borderId="20" xfId="0" applyNumberFormat="1" applyFill="1" applyBorder="1"/>
    <xf numFmtId="4" fontId="0" fillId="2" borderId="21" xfId="0" applyNumberFormat="1" applyFill="1" applyBorder="1"/>
    <xf numFmtId="4" fontId="0" fillId="2" borderId="24" xfId="0" applyNumberFormat="1" applyFill="1" applyBorder="1"/>
    <xf numFmtId="4" fontId="0" fillId="2" borderId="26" xfId="0" applyNumberFormat="1" applyFill="1" applyBorder="1"/>
    <xf numFmtId="4" fontId="0" fillId="2" borderId="27" xfId="0" applyNumberFormat="1" applyFill="1" applyBorder="1"/>
    <xf numFmtId="4" fontId="0" fillId="2" borderId="18" xfId="0" applyNumberFormat="1" applyFill="1" applyBorder="1"/>
    <xf numFmtId="4" fontId="0" fillId="2" borderId="19" xfId="0" applyNumberFormat="1" applyFill="1" applyBorder="1"/>
    <xf numFmtId="4" fontId="0" fillId="0" borderId="11" xfId="0" applyNumberFormat="1" applyBorder="1"/>
    <xf numFmtId="4" fontId="1" fillId="0" borderId="0" xfId="0" applyNumberFormat="1" applyFont="1"/>
    <xf numFmtId="4" fontId="1" fillId="2" borderId="0" xfId="0" applyNumberFormat="1" applyFont="1" applyFill="1"/>
    <xf numFmtId="4" fontId="0" fillId="0" borderId="0" xfId="0" applyNumberFormat="1"/>
    <xf numFmtId="4" fontId="0" fillId="0" borderId="28" xfId="0" applyNumberFormat="1" applyBorder="1"/>
    <xf numFmtId="4" fontId="0" fillId="0" borderId="29" xfId="0" applyNumberFormat="1" applyBorder="1"/>
    <xf numFmtId="4" fontId="0" fillId="0" borderId="30" xfId="0" applyNumberFormat="1" applyBorder="1"/>
    <xf numFmtId="4" fontId="0" fillId="2" borderId="0" xfId="0" applyNumberFormat="1" applyFill="1"/>
    <xf numFmtId="4" fontId="2" fillId="3" borderId="1" xfId="0" applyNumberFormat="1" applyFont="1" applyFill="1" applyBorder="1" applyAlignment="1">
      <alignment horizontal="center" vertical="center"/>
    </xf>
    <xf numFmtId="4" fontId="2" fillId="3" borderId="31" xfId="0" applyNumberFormat="1" applyFont="1" applyFill="1" applyBorder="1" applyAlignment="1">
      <alignment horizontal="center" vertical="center"/>
    </xf>
    <xf numFmtId="4" fontId="0" fillId="2" borderId="61" xfId="0" applyNumberFormat="1" applyFill="1" applyBorder="1"/>
    <xf numFmtId="4" fontId="0" fillId="2" borderId="62" xfId="0" applyNumberFormat="1" applyFill="1" applyBorder="1"/>
    <xf numFmtId="4" fontId="0" fillId="2" borderId="63" xfId="0" applyNumberFormat="1" applyFill="1" applyBorder="1"/>
    <xf numFmtId="4" fontId="0" fillId="2" borderId="64" xfId="0" applyNumberFormat="1" applyFill="1" applyBorder="1"/>
    <xf numFmtId="4" fontId="0" fillId="2" borderId="4" xfId="0" applyNumberFormat="1" applyFill="1" applyBorder="1"/>
    <xf numFmtId="4" fontId="0" fillId="2" borderId="32" xfId="0" applyNumberFormat="1" applyFill="1" applyBorder="1"/>
    <xf numFmtId="4" fontId="0" fillId="2" borderId="13" xfId="0" applyNumberFormat="1" applyFill="1" applyBorder="1"/>
    <xf numFmtId="4" fontId="0" fillId="2" borderId="22" xfId="0" applyNumberFormat="1" applyFill="1" applyBorder="1"/>
    <xf numFmtId="4" fontId="0" fillId="2" borderId="28" xfId="0" applyNumberFormat="1" applyFill="1" applyBorder="1"/>
    <xf numFmtId="4" fontId="0" fillId="2" borderId="33" xfId="0" applyNumberFormat="1" applyFill="1" applyBorder="1"/>
    <xf numFmtId="4" fontId="0" fillId="2" borderId="65" xfId="0" applyNumberFormat="1" applyFill="1" applyBorder="1"/>
    <xf numFmtId="4" fontId="0" fillId="2" borderId="3" xfId="0" applyNumberFormat="1" applyFill="1" applyBorder="1"/>
    <xf numFmtId="4" fontId="0" fillId="2" borderId="2" xfId="0" applyNumberFormat="1" applyFill="1" applyBorder="1"/>
    <xf numFmtId="4" fontId="0" fillId="2" borderId="12" xfId="0" applyNumberFormat="1" applyFill="1" applyBorder="1"/>
    <xf numFmtId="4" fontId="0" fillId="2" borderId="66" xfId="0" applyNumberFormat="1" applyFill="1" applyBorder="1"/>
    <xf numFmtId="4" fontId="0" fillId="2" borderId="67" xfId="0" applyNumberFormat="1" applyFill="1" applyBorder="1"/>
    <xf numFmtId="4" fontId="0" fillId="2" borderId="68" xfId="0" applyNumberFormat="1" applyFill="1" applyBorder="1"/>
    <xf numFmtId="4" fontId="0" fillId="2" borderId="69" xfId="0" applyNumberFormat="1" applyFill="1" applyBorder="1"/>
    <xf numFmtId="4" fontId="0" fillId="0" borderId="1" xfId="0" applyNumberFormat="1" applyBorder="1"/>
    <xf numFmtId="4" fontId="0" fillId="2" borderId="70" xfId="0" applyNumberFormat="1" applyFill="1" applyBorder="1"/>
    <xf numFmtId="0" fontId="8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5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1" fontId="3" fillId="3" borderId="44" xfId="0" applyNumberFormat="1" applyFont="1" applyFill="1" applyBorder="1" applyAlignment="1">
      <alignment horizontal="center" vertical="center"/>
    </xf>
    <xf numFmtId="1" fontId="3" fillId="3" borderId="45" xfId="0" applyNumberFormat="1" applyFont="1" applyFill="1" applyBorder="1" applyAlignment="1">
      <alignment horizontal="center" vertical="center"/>
    </xf>
    <xf numFmtId="1" fontId="3" fillId="3" borderId="46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 applyAlignment="1">
      <alignment horizontal="center" vertical="center" wrapText="1"/>
    </xf>
    <xf numFmtId="4" fontId="2" fillId="3" borderId="47" xfId="0" applyNumberFormat="1" applyFont="1" applyFill="1" applyBorder="1" applyAlignment="1">
      <alignment horizontal="center" vertical="center" wrapText="1"/>
    </xf>
    <xf numFmtId="4" fontId="2" fillId="3" borderId="48" xfId="0" applyNumberFormat="1" applyFont="1" applyFill="1" applyBorder="1" applyAlignment="1">
      <alignment horizontal="center" vertical="center" wrapText="1"/>
    </xf>
    <xf numFmtId="4" fontId="6" fillId="3" borderId="37" xfId="0" applyNumberFormat="1" applyFont="1" applyFill="1" applyBorder="1" applyAlignment="1">
      <alignment horizontal="center" vertical="center"/>
    </xf>
    <xf numFmtId="4" fontId="6" fillId="3" borderId="38" xfId="0" applyNumberFormat="1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4" fontId="2" fillId="3" borderId="36" xfId="0" applyNumberFormat="1" applyFont="1" applyFill="1" applyBorder="1" applyAlignment="1">
      <alignment horizontal="center" vertical="center" wrapText="1"/>
    </xf>
    <xf numFmtId="4" fontId="2" fillId="3" borderId="23" xfId="0" applyNumberFormat="1" applyFont="1" applyFill="1" applyBorder="1" applyAlignment="1">
      <alignment horizontal="center" vertical="center" wrapText="1"/>
    </xf>
    <xf numFmtId="4" fontId="2" fillId="3" borderId="39" xfId="0" applyNumberFormat="1" applyFont="1" applyFill="1" applyBorder="1" applyAlignment="1">
      <alignment horizontal="center" vertical="center"/>
    </xf>
    <xf numFmtId="4" fontId="2" fillId="3" borderId="40" xfId="0" applyNumberFormat="1" applyFont="1" applyFill="1" applyBorder="1" applyAlignment="1">
      <alignment horizontal="center" vertical="center"/>
    </xf>
    <xf numFmtId="4" fontId="2" fillId="3" borderId="41" xfId="0" applyNumberFormat="1" applyFont="1" applyFill="1" applyBorder="1" applyAlignment="1">
      <alignment horizontal="center" vertical="center"/>
    </xf>
    <xf numFmtId="4" fontId="2" fillId="3" borderId="42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horizontal="center" vertical="center"/>
    </xf>
    <xf numFmtId="4" fontId="2" fillId="3" borderId="43" xfId="0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1" fontId="3" fillId="3" borderId="55" xfId="0" applyNumberFormat="1" applyFont="1" applyFill="1" applyBorder="1" applyAlignment="1">
      <alignment horizontal="center" vertical="center"/>
    </xf>
    <xf numFmtId="1" fontId="3" fillId="3" borderId="56" xfId="0" applyNumberFormat="1" applyFont="1" applyFill="1" applyBorder="1" applyAlignment="1">
      <alignment horizontal="center" vertical="center"/>
    </xf>
    <xf numFmtId="1" fontId="3" fillId="3" borderId="57" xfId="0" applyNumberFormat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1" xfId="0" applyNumberFormat="1" applyFont="1" applyFill="1" applyBorder="1" applyAlignment="1">
      <alignment horizontal="center" vertical="center"/>
    </xf>
    <xf numFmtId="4" fontId="2" fillId="3" borderId="24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BX59"/>
  <sheetViews>
    <sheetView workbookViewId="0">
      <pane ySplit="4" topLeftCell="A50" activePane="bottomLeft" state="frozen"/>
      <selection pane="bottomLeft" activeCell="C56" sqref="C56"/>
    </sheetView>
  </sheetViews>
  <sheetFormatPr defaultRowHeight="15" x14ac:dyDescent="0.25"/>
  <cols>
    <col min="1" max="1" width="2.5703125" style="93" customWidth="1"/>
    <col min="2" max="2" width="10.140625" style="5" customWidth="1"/>
    <col min="3" max="3" width="82" customWidth="1"/>
    <col min="4" max="4" width="24.7109375" style="60" customWidth="1"/>
    <col min="5" max="5" width="26.140625" style="60" customWidth="1"/>
    <col min="6" max="8" width="9.140625" style="6"/>
  </cols>
  <sheetData>
    <row r="1" spans="1:76" ht="36" customHeight="1" x14ac:dyDescent="0.35">
      <c r="B1" s="94"/>
      <c r="C1" s="94"/>
      <c r="D1" s="94"/>
      <c r="E1" s="94"/>
    </row>
    <row r="2" spans="1:76" s="30" customFormat="1" ht="17.25" customHeight="1" x14ac:dyDescent="0.25">
      <c r="A2" s="93"/>
      <c r="B2" s="32" t="s">
        <v>66</v>
      </c>
      <c r="C2" s="6"/>
      <c r="D2" s="64"/>
      <c r="E2" s="64"/>
      <c r="F2" s="6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s="4" customFormat="1" ht="35.25" customHeight="1" thickBot="1" x14ac:dyDescent="0.3">
      <c r="A3" s="93"/>
      <c r="B3" s="87" t="s">
        <v>145</v>
      </c>
      <c r="C3" s="29"/>
      <c r="D3" s="39"/>
      <c r="E3" s="39"/>
      <c r="F3" s="29"/>
      <c r="G3" s="31"/>
      <c r="H3" s="31"/>
    </row>
    <row r="4" spans="1:76" ht="25.5" thickTop="1" thickBot="1" x14ac:dyDescent="0.3">
      <c r="B4" s="33" t="s">
        <v>3</v>
      </c>
      <c r="C4" s="34" t="s">
        <v>0</v>
      </c>
      <c r="D4" s="65" t="s">
        <v>1</v>
      </c>
      <c r="E4" s="66" t="s">
        <v>2</v>
      </c>
      <c r="F4" s="31"/>
    </row>
    <row r="5" spans="1:76" ht="15.75" thickTop="1" x14ac:dyDescent="0.25">
      <c r="B5" s="10"/>
      <c r="C5" s="7" t="s">
        <v>4</v>
      </c>
      <c r="D5" s="67">
        <v>753257.27</v>
      </c>
      <c r="E5" s="68"/>
    </row>
    <row r="6" spans="1:76" x14ac:dyDescent="0.25">
      <c r="B6" s="11"/>
      <c r="C6" s="8" t="s">
        <v>5</v>
      </c>
      <c r="D6" s="69">
        <v>491891.53</v>
      </c>
      <c r="E6" s="70"/>
    </row>
    <row r="7" spans="1:76" x14ac:dyDescent="0.25">
      <c r="B7" s="11"/>
      <c r="C7" s="8" t="s">
        <v>6</v>
      </c>
      <c r="D7" s="69">
        <v>17803.64</v>
      </c>
      <c r="E7" s="70"/>
    </row>
    <row r="8" spans="1:76" ht="15.75" thickBot="1" x14ac:dyDescent="0.3">
      <c r="B8" s="12"/>
      <c r="C8" s="9" t="s">
        <v>7</v>
      </c>
      <c r="D8" s="71"/>
      <c r="E8" s="72"/>
    </row>
    <row r="9" spans="1:76" ht="15.75" thickTop="1" x14ac:dyDescent="0.25">
      <c r="B9" s="15" t="s">
        <v>8</v>
      </c>
      <c r="C9" s="19" t="s">
        <v>9</v>
      </c>
      <c r="D9" s="67"/>
      <c r="E9" s="68"/>
    </row>
    <row r="10" spans="1:76" x14ac:dyDescent="0.25">
      <c r="B10" s="16">
        <v>10101</v>
      </c>
      <c r="C10" s="13" t="s">
        <v>13</v>
      </c>
      <c r="D10" s="86">
        <v>4110685.06</v>
      </c>
      <c r="E10" s="83">
        <v>6339203.8499999996</v>
      </c>
    </row>
    <row r="11" spans="1:76" x14ac:dyDescent="0.25">
      <c r="B11" s="16">
        <v>10102</v>
      </c>
      <c r="C11" s="13" t="s">
        <v>15</v>
      </c>
      <c r="D11" s="69"/>
      <c r="E11" s="70"/>
    </row>
    <row r="12" spans="1:76" x14ac:dyDescent="0.25">
      <c r="B12" s="16">
        <v>10103</v>
      </c>
      <c r="C12" s="13" t="s">
        <v>14</v>
      </c>
      <c r="D12" s="69"/>
      <c r="E12" s="70"/>
    </row>
    <row r="13" spans="1:76" x14ac:dyDescent="0.25">
      <c r="B13" s="16">
        <v>10104</v>
      </c>
      <c r="C13" s="13" t="s">
        <v>16</v>
      </c>
      <c r="D13" s="69"/>
      <c r="E13" s="70"/>
    </row>
    <row r="14" spans="1:76" x14ac:dyDescent="0.25">
      <c r="B14" s="16">
        <v>10301</v>
      </c>
      <c r="C14" s="13" t="s">
        <v>11</v>
      </c>
      <c r="D14" s="69">
        <v>592862.65</v>
      </c>
      <c r="E14" s="70">
        <v>592862.65</v>
      </c>
    </row>
    <row r="15" spans="1:76" x14ac:dyDescent="0.25">
      <c r="B15" s="17">
        <v>10302</v>
      </c>
      <c r="C15" s="14" t="s">
        <v>12</v>
      </c>
      <c r="D15" s="73"/>
      <c r="E15" s="74"/>
    </row>
    <row r="16" spans="1:76" ht="15.75" thickBot="1" x14ac:dyDescent="0.3">
      <c r="B16" s="21">
        <v>10000</v>
      </c>
      <c r="C16" s="18" t="s">
        <v>17</v>
      </c>
      <c r="D16" s="75">
        <f>D10+D11+D12+D13+D14+D15</f>
        <v>4703547.71</v>
      </c>
      <c r="E16" s="75">
        <f>E10+E11+E12+E13+E14+E15</f>
        <v>6932066.5</v>
      </c>
    </row>
    <row r="17" spans="2:5" ht="15.75" thickTop="1" x14ac:dyDescent="0.25">
      <c r="B17" s="15" t="s">
        <v>18</v>
      </c>
      <c r="C17" s="19" t="s">
        <v>19</v>
      </c>
      <c r="D17" s="67"/>
      <c r="E17" s="68"/>
    </row>
    <row r="18" spans="2:5" x14ac:dyDescent="0.25">
      <c r="B18" s="16">
        <v>20101</v>
      </c>
      <c r="C18" s="13" t="s">
        <v>20</v>
      </c>
      <c r="D18" s="69">
        <v>205244.51</v>
      </c>
      <c r="E18" s="70">
        <v>311559.02</v>
      </c>
    </row>
    <row r="19" spans="2:5" x14ac:dyDescent="0.25">
      <c r="B19" s="16">
        <v>20102</v>
      </c>
      <c r="C19" s="13" t="s">
        <v>21</v>
      </c>
      <c r="D19" s="69"/>
      <c r="E19" s="70"/>
    </row>
    <row r="20" spans="2:5" x14ac:dyDescent="0.25">
      <c r="B20" s="16">
        <v>20103</v>
      </c>
      <c r="C20" s="13" t="s">
        <v>22</v>
      </c>
      <c r="D20" s="69">
        <v>5000</v>
      </c>
      <c r="E20" s="70">
        <v>5000</v>
      </c>
    </row>
    <row r="21" spans="2:5" x14ac:dyDescent="0.25">
      <c r="B21" s="16">
        <v>20104</v>
      </c>
      <c r="C21" s="13" t="s">
        <v>10</v>
      </c>
      <c r="D21" s="69"/>
      <c r="E21" s="70"/>
    </row>
    <row r="22" spans="2:5" x14ac:dyDescent="0.25">
      <c r="B22" s="16">
        <v>20105</v>
      </c>
      <c r="C22" s="13" t="s">
        <v>23</v>
      </c>
      <c r="D22" s="78"/>
      <c r="E22" s="76"/>
    </row>
    <row r="23" spans="2:5" ht="15.75" thickBot="1" x14ac:dyDescent="0.3">
      <c r="B23" s="20">
        <v>20000</v>
      </c>
      <c r="C23" s="18" t="s">
        <v>24</v>
      </c>
      <c r="D23" s="75">
        <f>D18+D19+D20+D21+D22</f>
        <v>210244.51</v>
      </c>
      <c r="E23" s="75">
        <f>E18+E19+E20+E21+E22</f>
        <v>316559.02</v>
      </c>
    </row>
    <row r="24" spans="2:5" ht="15.75" thickTop="1" x14ac:dyDescent="0.25">
      <c r="B24" s="15" t="s">
        <v>25</v>
      </c>
      <c r="C24" s="19" t="s">
        <v>26</v>
      </c>
      <c r="D24" s="67"/>
      <c r="E24" s="68"/>
    </row>
    <row r="25" spans="2:5" x14ac:dyDescent="0.25">
      <c r="B25" s="16">
        <v>30100</v>
      </c>
      <c r="C25" s="13" t="s">
        <v>27</v>
      </c>
      <c r="D25" s="69">
        <v>481689.15</v>
      </c>
      <c r="E25" s="70">
        <v>840862.1</v>
      </c>
    </row>
    <row r="26" spans="2:5" x14ac:dyDescent="0.25">
      <c r="B26" s="16">
        <v>30200</v>
      </c>
      <c r="C26" s="13" t="s">
        <v>28</v>
      </c>
      <c r="D26" s="69">
        <v>274000</v>
      </c>
      <c r="E26" s="70">
        <v>494000</v>
      </c>
    </row>
    <row r="27" spans="2:5" x14ac:dyDescent="0.25">
      <c r="B27" s="16">
        <v>30300</v>
      </c>
      <c r="C27" s="13" t="s">
        <v>29</v>
      </c>
      <c r="D27" s="69">
        <v>1500</v>
      </c>
      <c r="E27" s="70">
        <v>1500</v>
      </c>
    </row>
    <row r="28" spans="2:5" x14ac:dyDescent="0.25">
      <c r="B28" s="16">
        <v>30400</v>
      </c>
      <c r="C28" s="13" t="s">
        <v>30</v>
      </c>
      <c r="D28" s="69">
        <v>1000</v>
      </c>
      <c r="E28" s="70">
        <v>29822.19</v>
      </c>
    </row>
    <row r="29" spans="2:5" x14ac:dyDescent="0.25">
      <c r="B29" s="16">
        <v>30500</v>
      </c>
      <c r="C29" s="13" t="s">
        <v>31</v>
      </c>
      <c r="D29" s="78">
        <v>140814.60999999999</v>
      </c>
      <c r="E29" s="76">
        <v>589364.31999999995</v>
      </c>
    </row>
    <row r="30" spans="2:5" ht="15.75" thickBot="1" x14ac:dyDescent="0.3">
      <c r="B30" s="20">
        <v>30000</v>
      </c>
      <c r="C30" s="18" t="s">
        <v>32</v>
      </c>
      <c r="D30" s="75">
        <f>D25+D26+D27+D28+D29</f>
        <v>899003.76</v>
      </c>
      <c r="E30" s="75">
        <f>E25+E26+E27+E28+E29</f>
        <v>1955548.6099999999</v>
      </c>
    </row>
    <row r="31" spans="2:5" ht="15.75" thickTop="1" x14ac:dyDescent="0.25">
      <c r="B31" s="15" t="s">
        <v>33</v>
      </c>
      <c r="C31" s="19" t="s">
        <v>34</v>
      </c>
      <c r="D31" s="67"/>
      <c r="E31" s="68"/>
    </row>
    <row r="32" spans="2:5" x14ac:dyDescent="0.25">
      <c r="B32" s="16">
        <v>40100</v>
      </c>
      <c r="C32" s="13" t="s">
        <v>35</v>
      </c>
      <c r="D32" s="69">
        <v>10000</v>
      </c>
      <c r="E32" s="70">
        <v>10000</v>
      </c>
    </row>
    <row r="33" spans="2:5" x14ac:dyDescent="0.25">
      <c r="B33" s="16">
        <v>40200</v>
      </c>
      <c r="C33" s="13" t="s">
        <v>36</v>
      </c>
      <c r="D33" s="69">
        <v>9839648.9199999999</v>
      </c>
      <c r="E33" s="70">
        <v>10371430.640000001</v>
      </c>
    </row>
    <row r="34" spans="2:5" x14ac:dyDescent="0.25">
      <c r="B34" s="16">
        <v>40300</v>
      </c>
      <c r="C34" s="13" t="s">
        <v>37</v>
      </c>
      <c r="D34" s="69">
        <v>57000</v>
      </c>
      <c r="E34" s="70">
        <v>209790.16</v>
      </c>
    </row>
    <row r="35" spans="2:5" x14ac:dyDescent="0.25">
      <c r="B35" s="16">
        <v>40400</v>
      </c>
      <c r="C35" s="13" t="s">
        <v>38</v>
      </c>
      <c r="D35" s="69">
        <v>3601.56</v>
      </c>
      <c r="E35" s="70">
        <v>3601.56</v>
      </c>
    </row>
    <row r="36" spans="2:5" x14ac:dyDescent="0.25">
      <c r="B36" s="16">
        <v>40500</v>
      </c>
      <c r="C36" s="13" t="s">
        <v>39</v>
      </c>
      <c r="D36" s="78">
        <v>120000</v>
      </c>
      <c r="E36" s="76">
        <v>120000</v>
      </c>
    </row>
    <row r="37" spans="2:5" ht="15.75" thickBot="1" x14ac:dyDescent="0.3">
      <c r="B37" s="20">
        <v>40000</v>
      </c>
      <c r="C37" s="18" t="s">
        <v>40</v>
      </c>
      <c r="D37" s="75">
        <f>D32+D33+D34+D35+D36</f>
        <v>10030250.48</v>
      </c>
      <c r="E37" s="75">
        <f>E32+E33+E34+E35+E36</f>
        <v>10714822.360000001</v>
      </c>
    </row>
    <row r="38" spans="2:5" ht="15.75" thickTop="1" x14ac:dyDescent="0.25">
      <c r="B38" s="15" t="s">
        <v>41</v>
      </c>
      <c r="C38" s="19" t="s">
        <v>42</v>
      </c>
      <c r="D38" s="67"/>
      <c r="E38" s="68"/>
    </row>
    <row r="39" spans="2:5" x14ac:dyDescent="0.25">
      <c r="B39" s="16">
        <v>50100</v>
      </c>
      <c r="C39" s="13" t="s">
        <v>43</v>
      </c>
      <c r="D39" s="69"/>
      <c r="E39" s="70"/>
    </row>
    <row r="40" spans="2:5" x14ac:dyDescent="0.25">
      <c r="B40" s="16">
        <v>50200</v>
      </c>
      <c r="C40" s="13" t="s">
        <v>45</v>
      </c>
      <c r="D40" s="69"/>
      <c r="E40" s="70"/>
    </row>
    <row r="41" spans="2:5" x14ac:dyDescent="0.25">
      <c r="B41" s="16">
        <v>50300</v>
      </c>
      <c r="C41" s="13" t="s">
        <v>44</v>
      </c>
      <c r="D41" s="69"/>
      <c r="E41" s="70"/>
    </row>
    <row r="42" spans="2:5" x14ac:dyDescent="0.25">
      <c r="B42" s="16">
        <v>50400</v>
      </c>
      <c r="C42" s="13" t="s">
        <v>46</v>
      </c>
      <c r="D42" s="78"/>
      <c r="E42" s="76"/>
    </row>
    <row r="43" spans="2:5" ht="15.75" thickBot="1" x14ac:dyDescent="0.3">
      <c r="B43" s="20">
        <v>50000</v>
      </c>
      <c r="C43" s="18" t="s">
        <v>47</v>
      </c>
      <c r="D43" s="75">
        <f>D39+D40+D41+D42</f>
        <v>0</v>
      </c>
      <c r="E43" s="75">
        <f>E39+E40+E41+E42</f>
        <v>0</v>
      </c>
    </row>
    <row r="44" spans="2:5" ht="15.75" thickTop="1" x14ac:dyDescent="0.25">
      <c r="B44" s="15" t="s">
        <v>48</v>
      </c>
      <c r="C44" s="19" t="s">
        <v>49</v>
      </c>
      <c r="D44" s="67"/>
      <c r="E44" s="68"/>
    </row>
    <row r="45" spans="2:5" x14ac:dyDescent="0.25">
      <c r="B45" s="16">
        <v>60100</v>
      </c>
      <c r="C45" s="13" t="s">
        <v>50</v>
      </c>
      <c r="D45" s="69"/>
      <c r="E45" s="70"/>
    </row>
    <row r="46" spans="2:5" x14ac:dyDescent="0.25">
      <c r="B46" s="16">
        <v>60200</v>
      </c>
      <c r="C46" s="13" t="s">
        <v>53</v>
      </c>
      <c r="D46" s="69"/>
      <c r="E46" s="70"/>
    </row>
    <row r="47" spans="2:5" x14ac:dyDescent="0.25">
      <c r="B47" s="16">
        <v>60300</v>
      </c>
      <c r="C47" s="13" t="s">
        <v>51</v>
      </c>
      <c r="D47" s="69">
        <v>1984450.94</v>
      </c>
      <c r="E47" s="70">
        <v>1660739.36</v>
      </c>
    </row>
    <row r="48" spans="2:5" x14ac:dyDescent="0.25">
      <c r="B48" s="16">
        <v>60400</v>
      </c>
      <c r="C48" s="13" t="s">
        <v>52</v>
      </c>
      <c r="D48" s="78"/>
      <c r="E48" s="76"/>
    </row>
    <row r="49" spans="2:5" ht="15.75" thickBot="1" x14ac:dyDescent="0.3">
      <c r="B49" s="20">
        <v>60000</v>
      </c>
      <c r="C49" s="18" t="s">
        <v>54</v>
      </c>
      <c r="D49" s="75">
        <f>D45+D46+D47+D48</f>
        <v>1984450.94</v>
      </c>
      <c r="E49" s="75">
        <f>E45+E46+E47+E48</f>
        <v>1660739.36</v>
      </c>
    </row>
    <row r="50" spans="2:5" ht="15.75" thickTop="1" x14ac:dyDescent="0.25">
      <c r="B50" s="15" t="s">
        <v>55</v>
      </c>
      <c r="C50" s="19" t="s">
        <v>56</v>
      </c>
      <c r="D50" s="67"/>
      <c r="E50" s="68"/>
    </row>
    <row r="51" spans="2:5" x14ac:dyDescent="0.25">
      <c r="B51" s="16">
        <v>70100</v>
      </c>
      <c r="C51" s="13" t="s">
        <v>57</v>
      </c>
      <c r="D51" s="78">
        <v>3285334.37</v>
      </c>
      <c r="E51" s="76">
        <v>3285334.37</v>
      </c>
    </row>
    <row r="52" spans="2:5" ht="15.75" thickBot="1" x14ac:dyDescent="0.3">
      <c r="B52" s="20">
        <v>70000</v>
      </c>
      <c r="C52" s="18" t="s">
        <v>58</v>
      </c>
      <c r="D52" s="75">
        <f>D51</f>
        <v>3285334.37</v>
      </c>
      <c r="E52" s="75">
        <f>E51</f>
        <v>3285334.37</v>
      </c>
    </row>
    <row r="53" spans="2:5" ht="15.75" thickTop="1" x14ac:dyDescent="0.25">
      <c r="B53" s="15" t="s">
        <v>59</v>
      </c>
      <c r="C53" s="19" t="s">
        <v>60</v>
      </c>
      <c r="D53" s="67"/>
      <c r="E53" s="68"/>
    </row>
    <row r="54" spans="2:5" x14ac:dyDescent="0.25">
      <c r="B54" s="16">
        <v>90100</v>
      </c>
      <c r="C54" s="13" t="s">
        <v>61</v>
      </c>
      <c r="D54" s="69">
        <v>2070000</v>
      </c>
      <c r="E54" s="70">
        <v>2070000</v>
      </c>
    </row>
    <row r="55" spans="2:5" x14ac:dyDescent="0.25">
      <c r="B55" s="16">
        <v>90200</v>
      </c>
      <c r="C55" s="13" t="s">
        <v>62</v>
      </c>
      <c r="D55" s="78">
        <v>257500</v>
      </c>
      <c r="E55" s="76">
        <v>592982.75</v>
      </c>
    </row>
    <row r="56" spans="2:5" ht="15.75" thickBot="1" x14ac:dyDescent="0.3">
      <c r="B56" s="20">
        <v>90000</v>
      </c>
      <c r="C56" s="18" t="s">
        <v>63</v>
      </c>
      <c r="D56" s="75">
        <f>D54+D55</f>
        <v>2327500</v>
      </c>
      <c r="E56" s="75">
        <f>E54+E55</f>
        <v>2662982.75</v>
      </c>
    </row>
    <row r="57" spans="2:5" ht="16.5" thickTop="1" thickBot="1" x14ac:dyDescent="0.3">
      <c r="B57" s="91" t="s">
        <v>64</v>
      </c>
      <c r="C57" s="92"/>
      <c r="D57" s="85">
        <f>D16+D23+D30+D37+D43+D49+D52+D56</f>
        <v>23440331.770000003</v>
      </c>
      <c r="E57" s="85">
        <f>E16+E23+E30+E37+E43+E49+E52+E56</f>
        <v>27528052.970000003</v>
      </c>
    </row>
    <row r="58" spans="2:5" ht="16.5" thickTop="1" thickBot="1" x14ac:dyDescent="0.3">
      <c r="B58" s="91" t="s">
        <v>65</v>
      </c>
      <c r="C58" s="92"/>
      <c r="D58" s="85">
        <f>D57+D5+D6+D7+D8</f>
        <v>24703284.210000005</v>
      </c>
      <c r="E58" s="85">
        <f>E57+E5+E6+E7+E8</f>
        <v>27528052.970000003</v>
      </c>
    </row>
    <row r="59" spans="2:5" ht="15.75" thickTop="1" x14ac:dyDescent="0.25">
      <c r="B59" s="28" t="s">
        <v>141</v>
      </c>
    </row>
  </sheetData>
  <mergeCells count="4">
    <mergeCell ref="B57:C57"/>
    <mergeCell ref="B58:C58"/>
    <mergeCell ref="A1:A1048576"/>
    <mergeCell ref="B1:E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3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BX59"/>
  <sheetViews>
    <sheetView workbookViewId="0">
      <pane ySplit="4" topLeftCell="A47" activePane="bottomLeft" state="frozen"/>
      <selection pane="bottomLeft" activeCell="D8" sqref="D8"/>
    </sheetView>
  </sheetViews>
  <sheetFormatPr defaultRowHeight="15" x14ac:dyDescent="0.25"/>
  <cols>
    <col min="1" max="1" width="2.5703125" style="93" customWidth="1"/>
    <col min="2" max="2" width="10.140625" style="88" customWidth="1"/>
    <col min="3" max="3" width="82" customWidth="1"/>
    <col min="4" max="4" width="24.7109375" style="60" customWidth="1"/>
    <col min="5" max="5" width="26.140625" style="60" customWidth="1"/>
    <col min="6" max="8" width="9.140625" style="6"/>
  </cols>
  <sheetData>
    <row r="1" spans="1:76" ht="36" customHeight="1" x14ac:dyDescent="0.35">
      <c r="B1" s="94"/>
      <c r="C1" s="94"/>
      <c r="D1" s="94"/>
      <c r="E1" s="94"/>
    </row>
    <row r="2" spans="1:76" s="30" customFormat="1" ht="17.25" customHeight="1" x14ac:dyDescent="0.25">
      <c r="A2" s="93"/>
      <c r="B2" s="89" t="s">
        <v>66</v>
      </c>
      <c r="C2" s="6"/>
      <c r="D2" s="64"/>
      <c r="E2" s="64"/>
      <c r="F2" s="6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s="4" customFormat="1" ht="35.25" customHeight="1" thickBot="1" x14ac:dyDescent="0.3">
      <c r="A3" s="93"/>
      <c r="B3" s="90" t="s">
        <v>147</v>
      </c>
      <c r="C3" s="29"/>
      <c r="D3" s="39"/>
      <c r="E3" s="39"/>
      <c r="F3" s="29"/>
      <c r="G3" s="31"/>
      <c r="H3" s="31"/>
    </row>
    <row r="4" spans="1:76" ht="25.5" thickTop="1" thickBot="1" x14ac:dyDescent="0.3">
      <c r="B4" s="33" t="s">
        <v>3</v>
      </c>
      <c r="C4" s="34" t="s">
        <v>0</v>
      </c>
      <c r="D4" s="65" t="s">
        <v>1</v>
      </c>
      <c r="E4" s="66" t="s">
        <v>2</v>
      </c>
      <c r="F4" s="31"/>
    </row>
    <row r="5" spans="1:76" ht="15.75" thickTop="1" x14ac:dyDescent="0.25">
      <c r="B5" s="10"/>
      <c r="C5" s="7" t="s">
        <v>4</v>
      </c>
      <c r="D5" s="67">
        <v>0</v>
      </c>
      <c r="E5" s="68"/>
    </row>
    <row r="6" spans="1:76" x14ac:dyDescent="0.25">
      <c r="B6" s="11"/>
      <c r="C6" s="8" t="s">
        <v>5</v>
      </c>
      <c r="D6" s="69">
        <v>14177.2</v>
      </c>
      <c r="E6" s="70"/>
    </row>
    <row r="7" spans="1:76" x14ac:dyDescent="0.25">
      <c r="B7" s="11"/>
      <c r="C7" s="8" t="s">
        <v>6</v>
      </c>
      <c r="D7" s="69">
        <v>0</v>
      </c>
      <c r="E7" s="70"/>
    </row>
    <row r="8" spans="1:76" ht="15.75" thickBot="1" x14ac:dyDescent="0.3">
      <c r="B8" s="12"/>
      <c r="C8" s="9" t="s">
        <v>7</v>
      </c>
      <c r="D8" s="71"/>
      <c r="E8" s="72"/>
    </row>
    <row r="9" spans="1:76" ht="15.75" thickTop="1" x14ac:dyDescent="0.25">
      <c r="B9" s="15" t="s">
        <v>8</v>
      </c>
      <c r="C9" s="19" t="s">
        <v>9</v>
      </c>
      <c r="D9" s="67"/>
      <c r="E9" s="68"/>
    </row>
    <row r="10" spans="1:76" x14ac:dyDescent="0.25">
      <c r="B10" s="16">
        <v>10101</v>
      </c>
      <c r="C10" s="13" t="s">
        <v>13</v>
      </c>
      <c r="D10" s="86">
        <v>4111377.38</v>
      </c>
      <c r="E10" s="83">
        <v>0</v>
      </c>
    </row>
    <row r="11" spans="1:76" x14ac:dyDescent="0.25">
      <c r="B11" s="16">
        <v>10102</v>
      </c>
      <c r="C11" s="13" t="s">
        <v>15</v>
      </c>
      <c r="D11" s="69"/>
      <c r="E11" s="70"/>
    </row>
    <row r="12" spans="1:76" x14ac:dyDescent="0.25">
      <c r="B12" s="16">
        <v>10103</v>
      </c>
      <c r="C12" s="13" t="s">
        <v>14</v>
      </c>
      <c r="D12" s="69"/>
      <c r="E12" s="70"/>
    </row>
    <row r="13" spans="1:76" x14ac:dyDescent="0.25">
      <c r="B13" s="16">
        <v>10104</v>
      </c>
      <c r="C13" s="13" t="s">
        <v>16</v>
      </c>
      <c r="D13" s="69"/>
      <c r="E13" s="70"/>
    </row>
    <row r="14" spans="1:76" x14ac:dyDescent="0.25">
      <c r="B14" s="16">
        <v>10301</v>
      </c>
      <c r="C14" s="13" t="s">
        <v>11</v>
      </c>
      <c r="D14" s="69">
        <v>592862.65</v>
      </c>
      <c r="E14" s="70">
        <v>0</v>
      </c>
    </row>
    <row r="15" spans="1:76" x14ac:dyDescent="0.25">
      <c r="B15" s="17">
        <v>10302</v>
      </c>
      <c r="C15" s="14" t="s">
        <v>12</v>
      </c>
      <c r="D15" s="73"/>
      <c r="E15" s="74"/>
    </row>
    <row r="16" spans="1:76" ht="15.75" thickBot="1" x14ac:dyDescent="0.3">
      <c r="B16" s="21">
        <v>10000</v>
      </c>
      <c r="C16" s="18" t="s">
        <v>17</v>
      </c>
      <c r="D16" s="75">
        <f>D10+D11+D12+D13+D14+D15</f>
        <v>4704240.03</v>
      </c>
      <c r="E16" s="75">
        <f>E10+E11+E12+E13+E14+E15</f>
        <v>0</v>
      </c>
    </row>
    <row r="17" spans="2:5" ht="15.75" thickTop="1" x14ac:dyDescent="0.25">
      <c r="B17" s="15" t="s">
        <v>18</v>
      </c>
      <c r="C17" s="19" t="s">
        <v>19</v>
      </c>
      <c r="D17" s="67"/>
      <c r="E17" s="68"/>
    </row>
    <row r="18" spans="2:5" x14ac:dyDescent="0.25">
      <c r="B18" s="16">
        <v>20101</v>
      </c>
      <c r="C18" s="13" t="s">
        <v>20</v>
      </c>
      <c r="D18" s="69">
        <v>131259.07999999999</v>
      </c>
      <c r="E18" s="70">
        <v>0</v>
      </c>
    </row>
    <row r="19" spans="2:5" x14ac:dyDescent="0.25">
      <c r="B19" s="16">
        <v>20102</v>
      </c>
      <c r="C19" s="13" t="s">
        <v>21</v>
      </c>
      <c r="D19" s="69"/>
      <c r="E19" s="70"/>
    </row>
    <row r="20" spans="2:5" x14ac:dyDescent="0.25">
      <c r="B20" s="16">
        <v>20103</v>
      </c>
      <c r="C20" s="13" t="s">
        <v>22</v>
      </c>
      <c r="D20" s="69">
        <v>5000</v>
      </c>
      <c r="E20" s="70">
        <v>0</v>
      </c>
    </row>
    <row r="21" spans="2:5" x14ac:dyDescent="0.25">
      <c r="B21" s="16">
        <v>20104</v>
      </c>
      <c r="C21" s="13" t="s">
        <v>10</v>
      </c>
      <c r="D21" s="69"/>
      <c r="E21" s="70"/>
    </row>
    <row r="22" spans="2:5" x14ac:dyDescent="0.25">
      <c r="B22" s="16">
        <v>20105</v>
      </c>
      <c r="C22" s="13" t="s">
        <v>23</v>
      </c>
      <c r="D22" s="78"/>
      <c r="E22" s="76"/>
    </row>
    <row r="23" spans="2:5" ht="15.75" thickBot="1" x14ac:dyDescent="0.3">
      <c r="B23" s="20">
        <v>20000</v>
      </c>
      <c r="C23" s="18" t="s">
        <v>24</v>
      </c>
      <c r="D23" s="75">
        <f>D18+D19+D20+D21+D22</f>
        <v>136259.07999999999</v>
      </c>
      <c r="E23" s="75">
        <f>E18+E19+E20+E21+E22</f>
        <v>0</v>
      </c>
    </row>
    <row r="24" spans="2:5" ht="15.75" thickTop="1" x14ac:dyDescent="0.25">
      <c r="B24" s="15" t="s">
        <v>25</v>
      </c>
      <c r="C24" s="19" t="s">
        <v>26</v>
      </c>
      <c r="D24" s="67"/>
      <c r="E24" s="68"/>
    </row>
    <row r="25" spans="2:5" x14ac:dyDescent="0.25">
      <c r="B25" s="16">
        <v>30100</v>
      </c>
      <c r="C25" s="13" t="s">
        <v>27</v>
      </c>
      <c r="D25" s="69">
        <v>465427.99</v>
      </c>
      <c r="E25" s="70">
        <v>0</v>
      </c>
    </row>
    <row r="26" spans="2:5" x14ac:dyDescent="0.25">
      <c r="B26" s="16">
        <v>30200</v>
      </c>
      <c r="C26" s="13" t="s">
        <v>28</v>
      </c>
      <c r="D26" s="69">
        <v>219000</v>
      </c>
      <c r="E26" s="70">
        <v>0</v>
      </c>
    </row>
    <row r="27" spans="2:5" x14ac:dyDescent="0.25">
      <c r="B27" s="16">
        <v>30300</v>
      </c>
      <c r="C27" s="13" t="s">
        <v>29</v>
      </c>
      <c r="D27" s="69">
        <v>1500</v>
      </c>
      <c r="E27" s="70">
        <v>0</v>
      </c>
    </row>
    <row r="28" spans="2:5" x14ac:dyDescent="0.25">
      <c r="B28" s="16">
        <v>30400</v>
      </c>
      <c r="C28" s="13" t="s">
        <v>30</v>
      </c>
      <c r="D28" s="69">
        <v>1000</v>
      </c>
      <c r="E28" s="70">
        <v>0</v>
      </c>
    </row>
    <row r="29" spans="2:5" x14ac:dyDescent="0.25">
      <c r="B29" s="16">
        <v>30500</v>
      </c>
      <c r="C29" s="13" t="s">
        <v>31</v>
      </c>
      <c r="D29" s="78">
        <v>136500</v>
      </c>
      <c r="E29" s="76">
        <v>0</v>
      </c>
    </row>
    <row r="30" spans="2:5" ht="15.75" thickBot="1" x14ac:dyDescent="0.3">
      <c r="B30" s="20">
        <v>30000</v>
      </c>
      <c r="C30" s="18" t="s">
        <v>32</v>
      </c>
      <c r="D30" s="75">
        <f>D25+D26+D27+D28+D29</f>
        <v>823427.99</v>
      </c>
      <c r="E30" s="75">
        <f>E25+E26+E27+E28+E29</f>
        <v>0</v>
      </c>
    </row>
    <row r="31" spans="2:5" ht="15.75" thickTop="1" x14ac:dyDescent="0.25">
      <c r="B31" s="15" t="s">
        <v>33</v>
      </c>
      <c r="C31" s="19" t="s">
        <v>34</v>
      </c>
      <c r="D31" s="67"/>
      <c r="E31" s="68"/>
    </row>
    <row r="32" spans="2:5" x14ac:dyDescent="0.25">
      <c r="B32" s="16">
        <v>40100</v>
      </c>
      <c r="C32" s="13" t="s">
        <v>35</v>
      </c>
      <c r="D32" s="69">
        <v>10000</v>
      </c>
      <c r="E32" s="70">
        <v>0</v>
      </c>
    </row>
    <row r="33" spans="2:5" x14ac:dyDescent="0.25">
      <c r="B33" s="16">
        <v>40200</v>
      </c>
      <c r="C33" s="13" t="s">
        <v>36</v>
      </c>
      <c r="D33" s="69">
        <v>2778265.37</v>
      </c>
      <c r="E33" s="70">
        <v>0</v>
      </c>
    </row>
    <row r="34" spans="2:5" x14ac:dyDescent="0.25">
      <c r="B34" s="16">
        <v>40300</v>
      </c>
      <c r="C34" s="13" t="s">
        <v>37</v>
      </c>
      <c r="D34" s="69">
        <v>0</v>
      </c>
      <c r="E34" s="70">
        <v>0</v>
      </c>
    </row>
    <row r="35" spans="2:5" x14ac:dyDescent="0.25">
      <c r="B35" s="16">
        <v>40400</v>
      </c>
      <c r="C35" s="13" t="s">
        <v>38</v>
      </c>
      <c r="D35" s="69">
        <v>0</v>
      </c>
      <c r="E35" s="70">
        <v>0</v>
      </c>
    </row>
    <row r="36" spans="2:5" x14ac:dyDescent="0.25">
      <c r="B36" s="16">
        <v>40500</v>
      </c>
      <c r="C36" s="13" t="s">
        <v>39</v>
      </c>
      <c r="D36" s="78">
        <v>120000</v>
      </c>
      <c r="E36" s="76">
        <v>0</v>
      </c>
    </row>
    <row r="37" spans="2:5" ht="15.75" thickBot="1" x14ac:dyDescent="0.3">
      <c r="B37" s="20">
        <v>40000</v>
      </c>
      <c r="C37" s="18" t="s">
        <v>40</v>
      </c>
      <c r="D37" s="75">
        <f>D32+D33+D34+D35+D36</f>
        <v>2908265.37</v>
      </c>
      <c r="E37" s="75">
        <f>E32+E33+E34+E35+E36</f>
        <v>0</v>
      </c>
    </row>
    <row r="38" spans="2:5" ht="15.75" thickTop="1" x14ac:dyDescent="0.25">
      <c r="B38" s="15" t="s">
        <v>41</v>
      </c>
      <c r="C38" s="19" t="s">
        <v>42</v>
      </c>
      <c r="D38" s="67"/>
      <c r="E38" s="68"/>
    </row>
    <row r="39" spans="2:5" x14ac:dyDescent="0.25">
      <c r="B39" s="16">
        <v>50100</v>
      </c>
      <c r="C39" s="13" t="s">
        <v>43</v>
      </c>
      <c r="D39" s="69"/>
      <c r="E39" s="70"/>
    </row>
    <row r="40" spans="2:5" x14ac:dyDescent="0.25">
      <c r="B40" s="16">
        <v>50200</v>
      </c>
      <c r="C40" s="13" t="s">
        <v>45</v>
      </c>
      <c r="D40" s="69"/>
      <c r="E40" s="70"/>
    </row>
    <row r="41" spans="2:5" x14ac:dyDescent="0.25">
      <c r="B41" s="16">
        <v>50300</v>
      </c>
      <c r="C41" s="13" t="s">
        <v>44</v>
      </c>
      <c r="D41" s="69"/>
      <c r="E41" s="70"/>
    </row>
    <row r="42" spans="2:5" x14ac:dyDescent="0.25">
      <c r="B42" s="16">
        <v>50400</v>
      </c>
      <c r="C42" s="13" t="s">
        <v>46</v>
      </c>
      <c r="D42" s="78"/>
      <c r="E42" s="76"/>
    </row>
    <row r="43" spans="2:5" ht="15.75" thickBot="1" x14ac:dyDescent="0.3">
      <c r="B43" s="20">
        <v>50000</v>
      </c>
      <c r="C43" s="18" t="s">
        <v>47</v>
      </c>
      <c r="D43" s="75">
        <f>D39+D40+D41+D42</f>
        <v>0</v>
      </c>
      <c r="E43" s="75">
        <f>E39+E40+E41+E42</f>
        <v>0</v>
      </c>
    </row>
    <row r="44" spans="2:5" ht="15.75" thickTop="1" x14ac:dyDescent="0.25">
      <c r="B44" s="15" t="s">
        <v>48</v>
      </c>
      <c r="C44" s="19" t="s">
        <v>49</v>
      </c>
      <c r="D44" s="67"/>
      <c r="E44" s="68"/>
    </row>
    <row r="45" spans="2:5" x14ac:dyDescent="0.25">
      <c r="B45" s="16">
        <v>60100</v>
      </c>
      <c r="C45" s="13" t="s">
        <v>50</v>
      </c>
      <c r="D45" s="69"/>
      <c r="E45" s="70"/>
    </row>
    <row r="46" spans="2:5" x14ac:dyDescent="0.25">
      <c r="B46" s="16">
        <v>60200</v>
      </c>
      <c r="C46" s="13" t="s">
        <v>53</v>
      </c>
      <c r="D46" s="69"/>
      <c r="E46" s="70"/>
    </row>
    <row r="47" spans="2:5" x14ac:dyDescent="0.25">
      <c r="B47" s="16">
        <v>60300</v>
      </c>
      <c r="C47" s="13" t="s">
        <v>51</v>
      </c>
      <c r="D47" s="69">
        <v>0</v>
      </c>
      <c r="E47" s="70">
        <v>0</v>
      </c>
    </row>
    <row r="48" spans="2:5" x14ac:dyDescent="0.25">
      <c r="B48" s="16">
        <v>60400</v>
      </c>
      <c r="C48" s="13" t="s">
        <v>52</v>
      </c>
      <c r="D48" s="78"/>
      <c r="E48" s="76"/>
    </row>
    <row r="49" spans="2:5" ht="15.75" thickBot="1" x14ac:dyDescent="0.3">
      <c r="B49" s="20">
        <v>60000</v>
      </c>
      <c r="C49" s="18" t="s">
        <v>54</v>
      </c>
      <c r="D49" s="75">
        <f>D45+D46+D47+D48</f>
        <v>0</v>
      </c>
      <c r="E49" s="75">
        <f>E45+E46+E47+E48</f>
        <v>0</v>
      </c>
    </row>
    <row r="50" spans="2:5" ht="15.75" thickTop="1" x14ac:dyDescent="0.25">
      <c r="B50" s="15" t="s">
        <v>55</v>
      </c>
      <c r="C50" s="19" t="s">
        <v>56</v>
      </c>
      <c r="D50" s="67"/>
      <c r="E50" s="68"/>
    </row>
    <row r="51" spans="2:5" x14ac:dyDescent="0.25">
      <c r="B51" s="16">
        <v>70100</v>
      </c>
      <c r="C51" s="13" t="s">
        <v>57</v>
      </c>
      <c r="D51" s="78">
        <v>3285334.37</v>
      </c>
      <c r="E51" s="76">
        <v>0</v>
      </c>
    </row>
    <row r="52" spans="2:5" ht="15.75" thickBot="1" x14ac:dyDescent="0.3">
      <c r="B52" s="20">
        <v>70000</v>
      </c>
      <c r="C52" s="18" t="s">
        <v>58</v>
      </c>
      <c r="D52" s="75">
        <f>D51</f>
        <v>3285334.37</v>
      </c>
      <c r="E52" s="75">
        <f>E51</f>
        <v>0</v>
      </c>
    </row>
    <row r="53" spans="2:5" ht="15.75" thickTop="1" x14ac:dyDescent="0.25">
      <c r="B53" s="15" t="s">
        <v>59</v>
      </c>
      <c r="C53" s="19" t="s">
        <v>60</v>
      </c>
      <c r="D53" s="67"/>
      <c r="E53" s="68"/>
    </row>
    <row r="54" spans="2:5" x14ac:dyDescent="0.25">
      <c r="B54" s="16">
        <v>90100</v>
      </c>
      <c r="C54" s="13" t="s">
        <v>61</v>
      </c>
      <c r="D54" s="69">
        <v>2070000</v>
      </c>
      <c r="E54" s="70">
        <v>0</v>
      </c>
    </row>
    <row r="55" spans="2:5" x14ac:dyDescent="0.25">
      <c r="B55" s="16">
        <v>90200</v>
      </c>
      <c r="C55" s="13" t="s">
        <v>62</v>
      </c>
      <c r="D55" s="78">
        <v>257500</v>
      </c>
      <c r="E55" s="76">
        <v>0</v>
      </c>
    </row>
    <row r="56" spans="2:5" ht="15.75" thickBot="1" x14ac:dyDescent="0.3">
      <c r="B56" s="20">
        <v>90000</v>
      </c>
      <c r="C56" s="18" t="s">
        <v>63</v>
      </c>
      <c r="D56" s="75">
        <f>D54+D55</f>
        <v>2327500</v>
      </c>
      <c r="E56" s="75">
        <f>E54+E55</f>
        <v>0</v>
      </c>
    </row>
    <row r="57" spans="2:5" ht="16.5" thickTop="1" thickBot="1" x14ac:dyDescent="0.3">
      <c r="B57" s="91" t="s">
        <v>64</v>
      </c>
      <c r="C57" s="92"/>
      <c r="D57" s="85">
        <f>D16+D23+D30+D37+D43+D49+D52+D56</f>
        <v>14185026.84</v>
      </c>
      <c r="E57" s="85">
        <f>E16+E23+E30+E37+E43+E49+E52+E56</f>
        <v>0</v>
      </c>
    </row>
    <row r="58" spans="2:5" ht="16.5" thickTop="1" thickBot="1" x14ac:dyDescent="0.3">
      <c r="B58" s="91" t="s">
        <v>65</v>
      </c>
      <c r="C58" s="92"/>
      <c r="D58" s="85">
        <f>D57+D5+D6+D7+D8</f>
        <v>14199204.039999999</v>
      </c>
      <c r="E58" s="85">
        <f>E57+E5+E6+E7+E8</f>
        <v>0</v>
      </c>
    </row>
    <row r="59" spans="2:5" ht="15.75" thickTop="1" x14ac:dyDescent="0.25">
      <c r="B59" s="28" t="s">
        <v>141</v>
      </c>
    </row>
  </sheetData>
  <mergeCells count="4">
    <mergeCell ref="A1:A1048576"/>
    <mergeCell ref="B1:E1"/>
    <mergeCell ref="B57:C57"/>
    <mergeCell ref="B58:C58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3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BX59"/>
  <sheetViews>
    <sheetView workbookViewId="0">
      <pane ySplit="4" topLeftCell="A35" activePane="bottomLeft" state="frozen"/>
      <selection pane="bottomLeft" activeCell="B4" sqref="B4"/>
    </sheetView>
  </sheetViews>
  <sheetFormatPr defaultRowHeight="15" x14ac:dyDescent="0.25"/>
  <cols>
    <col min="1" max="1" width="2.5703125" style="93" customWidth="1"/>
    <col min="2" max="2" width="10.140625" style="88" customWidth="1"/>
    <col min="3" max="3" width="82" customWidth="1"/>
    <col min="4" max="4" width="24.7109375" style="60" customWidth="1"/>
    <col min="5" max="5" width="26.140625" style="60" customWidth="1"/>
    <col min="6" max="8" width="9.140625" style="6"/>
  </cols>
  <sheetData>
    <row r="1" spans="1:76" ht="36" customHeight="1" x14ac:dyDescent="0.35">
      <c r="B1" s="94"/>
      <c r="C1" s="94"/>
      <c r="D1" s="94"/>
      <c r="E1" s="94"/>
    </row>
    <row r="2" spans="1:76" s="30" customFormat="1" ht="17.25" customHeight="1" x14ac:dyDescent="0.25">
      <c r="A2" s="93"/>
      <c r="B2" s="89" t="s">
        <v>66</v>
      </c>
      <c r="C2" s="6"/>
      <c r="D2" s="64"/>
      <c r="E2" s="64"/>
      <c r="F2" s="6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s="4" customFormat="1" ht="35.25" customHeight="1" thickBot="1" x14ac:dyDescent="0.3">
      <c r="A3" s="93"/>
      <c r="B3" s="90" t="s">
        <v>146</v>
      </c>
      <c r="C3" s="29"/>
      <c r="D3" s="39"/>
      <c r="E3" s="39"/>
      <c r="F3" s="29"/>
      <c r="G3" s="31"/>
      <c r="H3" s="31"/>
    </row>
    <row r="4" spans="1:76" ht="25.5" thickTop="1" thickBot="1" x14ac:dyDescent="0.3">
      <c r="B4" s="33" t="s">
        <v>3</v>
      </c>
      <c r="C4" s="34" t="s">
        <v>0</v>
      </c>
      <c r="D4" s="65" t="s">
        <v>1</v>
      </c>
      <c r="E4" s="66" t="s">
        <v>2</v>
      </c>
      <c r="F4" s="31"/>
    </row>
    <row r="5" spans="1:76" ht="15.75" thickTop="1" x14ac:dyDescent="0.25">
      <c r="B5" s="10"/>
      <c r="C5" s="7" t="s">
        <v>4</v>
      </c>
      <c r="D5" s="67">
        <v>0</v>
      </c>
      <c r="E5" s="68"/>
    </row>
    <row r="6" spans="1:76" x14ac:dyDescent="0.25">
      <c r="B6" s="11"/>
      <c r="C6" s="8" t="s">
        <v>5</v>
      </c>
      <c r="D6" s="69">
        <v>0</v>
      </c>
      <c r="E6" s="70"/>
    </row>
    <row r="7" spans="1:76" x14ac:dyDescent="0.25">
      <c r="B7" s="11"/>
      <c r="C7" s="8" t="s">
        <v>6</v>
      </c>
      <c r="D7" s="69">
        <v>0</v>
      </c>
      <c r="E7" s="70"/>
    </row>
    <row r="8" spans="1:76" ht="15.75" thickBot="1" x14ac:dyDescent="0.3">
      <c r="B8" s="12"/>
      <c r="C8" s="9" t="s">
        <v>7</v>
      </c>
      <c r="D8" s="71"/>
      <c r="E8" s="72"/>
    </row>
    <row r="9" spans="1:76" ht="15.75" thickTop="1" x14ac:dyDescent="0.25">
      <c r="B9" s="15" t="s">
        <v>8</v>
      </c>
      <c r="C9" s="19" t="s">
        <v>9</v>
      </c>
      <c r="D9" s="67"/>
      <c r="E9" s="68"/>
    </row>
    <row r="10" spans="1:76" x14ac:dyDescent="0.25">
      <c r="B10" s="16">
        <v>10101</v>
      </c>
      <c r="C10" s="13" t="s">
        <v>13</v>
      </c>
      <c r="D10" s="86">
        <v>4075610.18</v>
      </c>
      <c r="E10" s="83">
        <v>0</v>
      </c>
    </row>
    <row r="11" spans="1:76" x14ac:dyDescent="0.25">
      <c r="B11" s="16">
        <v>10102</v>
      </c>
      <c r="C11" s="13" t="s">
        <v>15</v>
      </c>
      <c r="D11" s="69"/>
      <c r="E11" s="70"/>
    </row>
    <row r="12" spans="1:76" x14ac:dyDescent="0.25">
      <c r="B12" s="16">
        <v>10103</v>
      </c>
      <c r="C12" s="13" t="s">
        <v>14</v>
      </c>
      <c r="D12" s="69"/>
      <c r="E12" s="70"/>
    </row>
    <row r="13" spans="1:76" x14ac:dyDescent="0.25">
      <c r="B13" s="16">
        <v>10104</v>
      </c>
      <c r="C13" s="13" t="s">
        <v>16</v>
      </c>
      <c r="D13" s="69"/>
      <c r="E13" s="70"/>
    </row>
    <row r="14" spans="1:76" x14ac:dyDescent="0.25">
      <c r="B14" s="16">
        <v>10301</v>
      </c>
      <c r="C14" s="13" t="s">
        <v>11</v>
      </c>
      <c r="D14" s="69">
        <v>592862.65</v>
      </c>
      <c r="E14" s="70">
        <v>0</v>
      </c>
    </row>
    <row r="15" spans="1:76" x14ac:dyDescent="0.25">
      <c r="B15" s="17">
        <v>10302</v>
      </c>
      <c r="C15" s="14" t="s">
        <v>12</v>
      </c>
      <c r="D15" s="73"/>
      <c r="E15" s="74"/>
    </row>
    <row r="16" spans="1:76" ht="15.75" thickBot="1" x14ac:dyDescent="0.3">
      <c r="B16" s="21">
        <v>10000</v>
      </c>
      <c r="C16" s="18" t="s">
        <v>17</v>
      </c>
      <c r="D16" s="75">
        <f>D10+D11+D12+D13+D14+D15</f>
        <v>4668472.83</v>
      </c>
      <c r="E16" s="75">
        <f>E10+E11+E12+E13+E14+E15</f>
        <v>0</v>
      </c>
    </row>
    <row r="17" spans="2:5" ht="15.75" thickTop="1" x14ac:dyDescent="0.25">
      <c r="B17" s="15" t="s">
        <v>18</v>
      </c>
      <c r="C17" s="19" t="s">
        <v>19</v>
      </c>
      <c r="D17" s="67"/>
      <c r="E17" s="68"/>
    </row>
    <row r="18" spans="2:5" x14ac:dyDescent="0.25">
      <c r="B18" s="16">
        <v>20101</v>
      </c>
      <c r="C18" s="13" t="s">
        <v>20</v>
      </c>
      <c r="D18" s="69">
        <v>92596.83</v>
      </c>
      <c r="E18" s="70">
        <v>0</v>
      </c>
    </row>
    <row r="19" spans="2:5" x14ac:dyDescent="0.25">
      <c r="B19" s="16">
        <v>20102</v>
      </c>
      <c r="C19" s="13" t="s">
        <v>21</v>
      </c>
      <c r="D19" s="69"/>
      <c r="E19" s="70"/>
    </row>
    <row r="20" spans="2:5" x14ac:dyDescent="0.25">
      <c r="B20" s="16">
        <v>20103</v>
      </c>
      <c r="C20" s="13" t="s">
        <v>22</v>
      </c>
      <c r="D20" s="69">
        <v>5000</v>
      </c>
      <c r="E20" s="70">
        <v>0</v>
      </c>
    </row>
    <row r="21" spans="2:5" x14ac:dyDescent="0.25">
      <c r="B21" s="16">
        <v>20104</v>
      </c>
      <c r="C21" s="13" t="s">
        <v>10</v>
      </c>
      <c r="D21" s="69"/>
      <c r="E21" s="70"/>
    </row>
    <row r="22" spans="2:5" x14ac:dyDescent="0.25">
      <c r="B22" s="16">
        <v>20105</v>
      </c>
      <c r="C22" s="13" t="s">
        <v>23</v>
      </c>
      <c r="D22" s="78"/>
      <c r="E22" s="76"/>
    </row>
    <row r="23" spans="2:5" ht="15.75" thickBot="1" x14ac:dyDescent="0.3">
      <c r="B23" s="20">
        <v>20000</v>
      </c>
      <c r="C23" s="18" t="s">
        <v>24</v>
      </c>
      <c r="D23" s="75">
        <f>D18+D19+D20+D21+D22</f>
        <v>97596.83</v>
      </c>
      <c r="E23" s="75">
        <f>E18+E19+E20+E21+E22</f>
        <v>0</v>
      </c>
    </row>
    <row r="24" spans="2:5" ht="15.75" thickTop="1" x14ac:dyDescent="0.25">
      <c r="B24" s="15" t="s">
        <v>25</v>
      </c>
      <c r="C24" s="19" t="s">
        <v>26</v>
      </c>
      <c r="D24" s="67"/>
      <c r="E24" s="68"/>
    </row>
    <row r="25" spans="2:5" x14ac:dyDescent="0.25">
      <c r="B25" s="16">
        <v>30100</v>
      </c>
      <c r="C25" s="13" t="s">
        <v>27</v>
      </c>
      <c r="D25" s="69">
        <v>514547.69</v>
      </c>
      <c r="E25" s="70">
        <v>0</v>
      </c>
    </row>
    <row r="26" spans="2:5" x14ac:dyDescent="0.25">
      <c r="B26" s="16">
        <v>30200</v>
      </c>
      <c r="C26" s="13" t="s">
        <v>28</v>
      </c>
      <c r="D26" s="69">
        <v>114000</v>
      </c>
      <c r="E26" s="70">
        <v>0</v>
      </c>
    </row>
    <row r="27" spans="2:5" x14ac:dyDescent="0.25">
      <c r="B27" s="16">
        <v>30300</v>
      </c>
      <c r="C27" s="13" t="s">
        <v>29</v>
      </c>
      <c r="D27" s="69">
        <v>1500</v>
      </c>
      <c r="E27" s="70">
        <v>0</v>
      </c>
    </row>
    <row r="28" spans="2:5" x14ac:dyDescent="0.25">
      <c r="B28" s="16">
        <v>30400</v>
      </c>
      <c r="C28" s="13" t="s">
        <v>30</v>
      </c>
      <c r="D28" s="69">
        <v>1000</v>
      </c>
      <c r="E28" s="70">
        <v>0</v>
      </c>
    </row>
    <row r="29" spans="2:5" x14ac:dyDescent="0.25">
      <c r="B29" s="16">
        <v>30500</v>
      </c>
      <c r="C29" s="13" t="s">
        <v>31</v>
      </c>
      <c r="D29" s="78">
        <v>140500</v>
      </c>
      <c r="E29" s="76">
        <v>0</v>
      </c>
    </row>
    <row r="30" spans="2:5" ht="15.75" thickBot="1" x14ac:dyDescent="0.3">
      <c r="B30" s="20">
        <v>30000</v>
      </c>
      <c r="C30" s="18" t="s">
        <v>32</v>
      </c>
      <c r="D30" s="75">
        <f>D25+D26+D27+D28+D29</f>
        <v>771547.69</v>
      </c>
      <c r="E30" s="75">
        <f>E25+E26+E27+E28+E29</f>
        <v>0</v>
      </c>
    </row>
    <row r="31" spans="2:5" ht="15.75" thickTop="1" x14ac:dyDescent="0.25">
      <c r="B31" s="15" t="s">
        <v>33</v>
      </c>
      <c r="C31" s="19" t="s">
        <v>34</v>
      </c>
      <c r="D31" s="67"/>
      <c r="E31" s="68"/>
    </row>
    <row r="32" spans="2:5" x14ac:dyDescent="0.25">
      <c r="B32" s="16">
        <v>40100</v>
      </c>
      <c r="C32" s="13" t="s">
        <v>35</v>
      </c>
      <c r="D32" s="69">
        <v>10000</v>
      </c>
      <c r="E32" s="70">
        <v>0</v>
      </c>
    </row>
    <row r="33" spans="2:5" x14ac:dyDescent="0.25">
      <c r="B33" s="16">
        <v>40200</v>
      </c>
      <c r="C33" s="13" t="s">
        <v>36</v>
      </c>
      <c r="D33" s="69">
        <v>659583.19999999995</v>
      </c>
      <c r="E33" s="70">
        <v>0</v>
      </c>
    </row>
    <row r="34" spans="2:5" x14ac:dyDescent="0.25">
      <c r="B34" s="16">
        <v>40300</v>
      </c>
      <c r="C34" s="13" t="s">
        <v>37</v>
      </c>
      <c r="D34" s="69">
        <v>0</v>
      </c>
      <c r="E34" s="70">
        <v>0</v>
      </c>
    </row>
    <row r="35" spans="2:5" x14ac:dyDescent="0.25">
      <c r="B35" s="16">
        <v>40400</v>
      </c>
      <c r="C35" s="13" t="s">
        <v>38</v>
      </c>
      <c r="D35" s="69">
        <v>0</v>
      </c>
      <c r="E35" s="70">
        <v>0</v>
      </c>
    </row>
    <row r="36" spans="2:5" x14ac:dyDescent="0.25">
      <c r="B36" s="16">
        <v>40500</v>
      </c>
      <c r="C36" s="13" t="s">
        <v>39</v>
      </c>
      <c r="D36" s="78">
        <v>120000</v>
      </c>
      <c r="E36" s="76">
        <v>0</v>
      </c>
    </row>
    <row r="37" spans="2:5" ht="15.75" thickBot="1" x14ac:dyDescent="0.3">
      <c r="B37" s="20">
        <v>40000</v>
      </c>
      <c r="C37" s="18" t="s">
        <v>40</v>
      </c>
      <c r="D37" s="75">
        <f>D32+D33+D34+D35+D36</f>
        <v>789583.2</v>
      </c>
      <c r="E37" s="75">
        <f>E32+E33+E34+E35+E36</f>
        <v>0</v>
      </c>
    </row>
    <row r="38" spans="2:5" ht="15.75" thickTop="1" x14ac:dyDescent="0.25">
      <c r="B38" s="15" t="s">
        <v>41</v>
      </c>
      <c r="C38" s="19" t="s">
        <v>42</v>
      </c>
      <c r="D38" s="67"/>
      <c r="E38" s="68"/>
    </row>
    <row r="39" spans="2:5" x14ac:dyDescent="0.25">
      <c r="B39" s="16">
        <v>50100</v>
      </c>
      <c r="C39" s="13" t="s">
        <v>43</v>
      </c>
      <c r="D39" s="69"/>
      <c r="E39" s="70"/>
    </row>
    <row r="40" spans="2:5" x14ac:dyDescent="0.25">
      <c r="B40" s="16">
        <v>50200</v>
      </c>
      <c r="C40" s="13" t="s">
        <v>45</v>
      </c>
      <c r="D40" s="69"/>
      <c r="E40" s="70"/>
    </row>
    <row r="41" spans="2:5" x14ac:dyDescent="0.25">
      <c r="B41" s="16">
        <v>50300</v>
      </c>
      <c r="C41" s="13" t="s">
        <v>44</v>
      </c>
      <c r="D41" s="69"/>
      <c r="E41" s="70"/>
    </row>
    <row r="42" spans="2:5" x14ac:dyDescent="0.25">
      <c r="B42" s="16">
        <v>50400</v>
      </c>
      <c r="C42" s="13" t="s">
        <v>46</v>
      </c>
      <c r="D42" s="78"/>
      <c r="E42" s="76"/>
    </row>
    <row r="43" spans="2:5" ht="15.75" thickBot="1" x14ac:dyDescent="0.3">
      <c r="B43" s="20">
        <v>50000</v>
      </c>
      <c r="C43" s="18" t="s">
        <v>47</v>
      </c>
      <c r="D43" s="75">
        <f>D39+D40+D41+D42</f>
        <v>0</v>
      </c>
      <c r="E43" s="75">
        <f>E39+E40+E41+E42</f>
        <v>0</v>
      </c>
    </row>
    <row r="44" spans="2:5" ht="15.75" thickTop="1" x14ac:dyDescent="0.25">
      <c r="B44" s="15" t="s">
        <v>48</v>
      </c>
      <c r="C44" s="19" t="s">
        <v>49</v>
      </c>
      <c r="D44" s="67"/>
      <c r="E44" s="68"/>
    </row>
    <row r="45" spans="2:5" x14ac:dyDescent="0.25">
      <c r="B45" s="16">
        <v>60100</v>
      </c>
      <c r="C45" s="13" t="s">
        <v>50</v>
      </c>
      <c r="D45" s="69"/>
      <c r="E45" s="70"/>
    </row>
    <row r="46" spans="2:5" x14ac:dyDescent="0.25">
      <c r="B46" s="16">
        <v>60200</v>
      </c>
      <c r="C46" s="13" t="s">
        <v>53</v>
      </c>
      <c r="D46" s="69"/>
      <c r="E46" s="70"/>
    </row>
    <row r="47" spans="2:5" x14ac:dyDescent="0.25">
      <c r="B47" s="16">
        <v>60300</v>
      </c>
      <c r="C47" s="13" t="s">
        <v>51</v>
      </c>
      <c r="D47" s="69">
        <v>0</v>
      </c>
      <c r="E47" s="70">
        <v>0</v>
      </c>
    </row>
    <row r="48" spans="2:5" x14ac:dyDescent="0.25">
      <c r="B48" s="16">
        <v>60400</v>
      </c>
      <c r="C48" s="13" t="s">
        <v>52</v>
      </c>
      <c r="D48" s="78"/>
      <c r="E48" s="76"/>
    </row>
    <row r="49" spans="2:5" ht="15.75" thickBot="1" x14ac:dyDescent="0.3">
      <c r="B49" s="20">
        <v>60000</v>
      </c>
      <c r="C49" s="18" t="s">
        <v>54</v>
      </c>
      <c r="D49" s="75">
        <f>D45+D46+D47+D48</f>
        <v>0</v>
      </c>
      <c r="E49" s="75">
        <f>E45+E46+E47+E48</f>
        <v>0</v>
      </c>
    </row>
    <row r="50" spans="2:5" ht="15.75" thickTop="1" x14ac:dyDescent="0.25">
      <c r="B50" s="15" t="s">
        <v>55</v>
      </c>
      <c r="C50" s="19" t="s">
        <v>56</v>
      </c>
      <c r="D50" s="67"/>
      <c r="E50" s="68"/>
    </row>
    <row r="51" spans="2:5" x14ac:dyDescent="0.25">
      <c r="B51" s="16">
        <v>70100</v>
      </c>
      <c r="C51" s="13" t="s">
        <v>57</v>
      </c>
      <c r="D51" s="78">
        <v>3285334.37</v>
      </c>
      <c r="E51" s="76">
        <v>0</v>
      </c>
    </row>
    <row r="52" spans="2:5" ht="15.75" thickBot="1" x14ac:dyDescent="0.3">
      <c r="B52" s="20">
        <v>70000</v>
      </c>
      <c r="C52" s="18" t="s">
        <v>58</v>
      </c>
      <c r="D52" s="75">
        <f>D51</f>
        <v>3285334.37</v>
      </c>
      <c r="E52" s="75">
        <f>E51</f>
        <v>0</v>
      </c>
    </row>
    <row r="53" spans="2:5" ht="15.75" thickTop="1" x14ac:dyDescent="0.25">
      <c r="B53" s="15" t="s">
        <v>59</v>
      </c>
      <c r="C53" s="19" t="s">
        <v>60</v>
      </c>
      <c r="D53" s="67"/>
      <c r="E53" s="68"/>
    </row>
    <row r="54" spans="2:5" x14ac:dyDescent="0.25">
      <c r="B54" s="16">
        <v>90100</v>
      </c>
      <c r="C54" s="13" t="s">
        <v>61</v>
      </c>
      <c r="D54" s="69">
        <v>2070000</v>
      </c>
      <c r="E54" s="70">
        <v>0</v>
      </c>
    </row>
    <row r="55" spans="2:5" x14ac:dyDescent="0.25">
      <c r="B55" s="16">
        <v>90200</v>
      </c>
      <c r="C55" s="13" t="s">
        <v>62</v>
      </c>
      <c r="D55" s="78">
        <v>257500</v>
      </c>
      <c r="E55" s="76">
        <v>0</v>
      </c>
    </row>
    <row r="56" spans="2:5" ht="15.75" thickBot="1" x14ac:dyDescent="0.3">
      <c r="B56" s="20">
        <v>90000</v>
      </c>
      <c r="C56" s="18" t="s">
        <v>63</v>
      </c>
      <c r="D56" s="75">
        <f>D54+D55</f>
        <v>2327500</v>
      </c>
      <c r="E56" s="75">
        <f>E54+E55</f>
        <v>0</v>
      </c>
    </row>
    <row r="57" spans="2:5" ht="16.5" thickTop="1" thickBot="1" x14ac:dyDescent="0.3">
      <c r="B57" s="91" t="s">
        <v>64</v>
      </c>
      <c r="C57" s="92"/>
      <c r="D57" s="85">
        <f>D16+D23+D30+D37+D43+D49+D52+D56</f>
        <v>11940034.92</v>
      </c>
      <c r="E57" s="85">
        <f>E16+E23+E30+E37+E43+E49+E52+E56</f>
        <v>0</v>
      </c>
    </row>
    <row r="58" spans="2:5" ht="16.5" thickTop="1" thickBot="1" x14ac:dyDescent="0.3">
      <c r="B58" s="91" t="s">
        <v>65</v>
      </c>
      <c r="C58" s="92"/>
      <c r="D58" s="85">
        <f>D57+D5+D6+D7+D8</f>
        <v>11940034.92</v>
      </c>
      <c r="E58" s="85">
        <f>E57+E5+E6+E7+E8</f>
        <v>0</v>
      </c>
    </row>
    <row r="59" spans="2:5" ht="15.75" thickTop="1" x14ac:dyDescent="0.25">
      <c r="B59" s="28" t="s">
        <v>141</v>
      </c>
    </row>
  </sheetData>
  <mergeCells count="4">
    <mergeCell ref="A1:A1048576"/>
    <mergeCell ref="B1:E1"/>
    <mergeCell ref="B57:C57"/>
    <mergeCell ref="B58:C58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30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BX54"/>
  <sheetViews>
    <sheetView tabSelected="1" workbookViewId="0">
      <pane xSplit="1" ySplit="7" topLeftCell="BJ40" activePane="bottomRight" state="frozen"/>
      <selection pane="topRight" activeCell="B1" sqref="B1"/>
      <selection pane="bottomLeft" activeCell="A8" sqref="A8"/>
      <selection pane="bottomRight" activeCell="BV53" sqref="BV53"/>
    </sheetView>
  </sheetViews>
  <sheetFormatPr defaultRowHeight="15" x14ac:dyDescent="0.25"/>
  <cols>
    <col min="1" max="1" width="2.5703125" style="93" customWidth="1"/>
    <col min="2" max="2" width="7" style="2" customWidth="1"/>
    <col min="3" max="3" width="50.5703125" customWidth="1"/>
    <col min="4" max="4" width="11.7109375" style="60" bestFit="1" customWidth="1"/>
    <col min="5" max="5" width="10.7109375" style="60" customWidth="1"/>
    <col min="6" max="6" width="11.7109375" style="60" bestFit="1" customWidth="1"/>
    <col min="7" max="11" width="10.7109375" style="60" customWidth="1"/>
    <col min="12" max="12" width="10.140625" style="60" bestFit="1" customWidth="1"/>
    <col min="13" max="13" width="11.7109375" style="60" bestFit="1" customWidth="1"/>
    <col min="14" max="14" width="10.7109375" style="60" customWidth="1"/>
    <col min="15" max="15" width="11.7109375" style="60" bestFit="1" customWidth="1"/>
    <col min="16" max="17" width="10.7109375" style="60" customWidth="1"/>
    <col min="18" max="18" width="11.7109375" style="60" bestFit="1" customWidth="1"/>
    <col min="19" max="24" width="10.7109375" style="60" customWidth="1"/>
    <col min="25" max="25" width="11.7109375" style="60" bestFit="1" customWidth="1"/>
    <col min="26" max="26" width="10.7109375" style="60" customWidth="1"/>
    <col min="27" max="28" width="11.7109375" style="60" bestFit="1" customWidth="1"/>
    <col min="29" max="29" width="10.7109375" style="60" customWidth="1"/>
    <col min="30" max="30" width="11.7109375" style="60" bestFit="1" customWidth="1"/>
    <col min="31" max="36" width="10.7109375" style="60" customWidth="1"/>
    <col min="37" max="37" width="11.7109375" style="60" bestFit="1" customWidth="1"/>
    <col min="38" max="38" width="10.7109375" style="60" customWidth="1"/>
    <col min="39" max="39" width="11.7109375" style="60" bestFit="1" customWidth="1"/>
    <col min="40" max="66" width="10.7109375" style="60" customWidth="1"/>
    <col min="67" max="67" width="11.7109375" style="60" bestFit="1" customWidth="1"/>
    <col min="68" max="68" width="10.7109375" style="60" customWidth="1"/>
    <col min="69" max="70" width="11.7109375" style="60" bestFit="1" customWidth="1"/>
    <col min="71" max="71" width="10.7109375" style="60" customWidth="1"/>
    <col min="72" max="72" width="11.7109375" style="60" bestFit="1" customWidth="1"/>
    <col min="73" max="73" width="10.7109375" style="60" customWidth="1"/>
    <col min="74" max="74" width="12.7109375" style="60" bestFit="1" customWidth="1"/>
    <col min="75" max="75" width="10.7109375" style="60" customWidth="1"/>
    <col min="76" max="76" width="12.7109375" style="60" bestFit="1" customWidth="1"/>
  </cols>
  <sheetData>
    <row r="1" spans="1:76" x14ac:dyDescent="0.25">
      <c r="B1" s="95" t="s">
        <v>137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</row>
    <row r="2" spans="1:76" ht="15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6" s="30" customFormat="1" ht="15" customHeight="1" thickBot="1" x14ac:dyDescent="0.3">
      <c r="A3" s="93"/>
      <c r="B3" s="87" t="s">
        <v>145</v>
      </c>
      <c r="C3" s="2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ht="15.75" customHeight="1" thickTop="1" x14ac:dyDescent="0.25">
      <c r="B4" s="105" t="s">
        <v>67</v>
      </c>
      <c r="C4" s="106"/>
      <c r="D4" s="97">
        <v>1</v>
      </c>
      <c r="E4" s="98"/>
      <c r="F4" s="99"/>
      <c r="G4" s="97">
        <v>2</v>
      </c>
      <c r="H4" s="98"/>
      <c r="I4" s="99"/>
      <c r="J4" s="97">
        <v>3</v>
      </c>
      <c r="K4" s="98"/>
      <c r="L4" s="99"/>
      <c r="M4" s="97">
        <v>4</v>
      </c>
      <c r="N4" s="98"/>
      <c r="O4" s="99"/>
      <c r="P4" s="97">
        <v>5</v>
      </c>
      <c r="Q4" s="98"/>
      <c r="R4" s="99"/>
      <c r="S4" s="97">
        <v>6</v>
      </c>
      <c r="T4" s="98"/>
      <c r="U4" s="99"/>
      <c r="V4" s="97">
        <v>7</v>
      </c>
      <c r="W4" s="98"/>
      <c r="X4" s="99"/>
      <c r="Y4" s="97">
        <v>8</v>
      </c>
      <c r="Z4" s="98"/>
      <c r="AA4" s="99"/>
      <c r="AB4" s="97">
        <v>9</v>
      </c>
      <c r="AC4" s="98"/>
      <c r="AD4" s="99"/>
      <c r="AE4" s="97">
        <v>10</v>
      </c>
      <c r="AF4" s="98"/>
      <c r="AG4" s="99"/>
      <c r="AH4" s="97">
        <v>11</v>
      </c>
      <c r="AI4" s="98"/>
      <c r="AJ4" s="99"/>
      <c r="AK4" s="97">
        <v>12</v>
      </c>
      <c r="AL4" s="98"/>
      <c r="AM4" s="99"/>
      <c r="AN4" s="97">
        <v>13</v>
      </c>
      <c r="AO4" s="98"/>
      <c r="AP4" s="99"/>
      <c r="AQ4" s="97">
        <v>14</v>
      </c>
      <c r="AR4" s="98"/>
      <c r="AS4" s="99"/>
      <c r="AT4" s="97">
        <v>15</v>
      </c>
      <c r="AU4" s="98"/>
      <c r="AV4" s="99"/>
      <c r="AW4" s="97">
        <v>16</v>
      </c>
      <c r="AX4" s="98"/>
      <c r="AY4" s="99"/>
      <c r="AZ4" s="97">
        <v>17</v>
      </c>
      <c r="BA4" s="98"/>
      <c r="BB4" s="99"/>
      <c r="BC4" s="97">
        <v>18</v>
      </c>
      <c r="BD4" s="98"/>
      <c r="BE4" s="99"/>
      <c r="BF4" s="97">
        <v>19</v>
      </c>
      <c r="BG4" s="98"/>
      <c r="BH4" s="99"/>
      <c r="BI4" s="97">
        <v>20</v>
      </c>
      <c r="BJ4" s="98"/>
      <c r="BK4" s="99"/>
      <c r="BL4" s="97">
        <v>50</v>
      </c>
      <c r="BM4" s="98"/>
      <c r="BN4" s="99"/>
      <c r="BO4" s="97">
        <v>60</v>
      </c>
      <c r="BP4" s="98"/>
      <c r="BQ4" s="99"/>
      <c r="BR4" s="97">
        <v>99</v>
      </c>
      <c r="BS4" s="98"/>
      <c r="BT4" s="99"/>
      <c r="BU4" s="113" t="s">
        <v>133</v>
      </c>
      <c r="BV4" s="115" t="s">
        <v>134</v>
      </c>
      <c r="BW4" s="116"/>
      <c r="BX4" s="117"/>
    </row>
    <row r="5" spans="1:76" ht="24" customHeight="1" x14ac:dyDescent="0.25">
      <c r="B5" s="107"/>
      <c r="C5" s="108"/>
      <c r="D5" s="100" t="s">
        <v>71</v>
      </c>
      <c r="E5" s="101"/>
      <c r="F5" s="102"/>
      <c r="G5" s="100" t="s">
        <v>72</v>
      </c>
      <c r="H5" s="101"/>
      <c r="I5" s="102"/>
      <c r="J5" s="100" t="s">
        <v>73</v>
      </c>
      <c r="K5" s="101"/>
      <c r="L5" s="102"/>
      <c r="M5" s="100" t="s">
        <v>74</v>
      </c>
      <c r="N5" s="101"/>
      <c r="O5" s="102"/>
      <c r="P5" s="100" t="s">
        <v>75</v>
      </c>
      <c r="Q5" s="101"/>
      <c r="R5" s="102"/>
      <c r="S5" s="100" t="s">
        <v>76</v>
      </c>
      <c r="T5" s="101"/>
      <c r="U5" s="102"/>
      <c r="V5" s="100" t="s">
        <v>77</v>
      </c>
      <c r="W5" s="101"/>
      <c r="X5" s="102"/>
      <c r="Y5" s="100" t="s">
        <v>78</v>
      </c>
      <c r="Z5" s="101"/>
      <c r="AA5" s="102"/>
      <c r="AB5" s="100" t="s">
        <v>79</v>
      </c>
      <c r="AC5" s="101"/>
      <c r="AD5" s="102"/>
      <c r="AE5" s="100" t="s">
        <v>80</v>
      </c>
      <c r="AF5" s="101"/>
      <c r="AG5" s="102"/>
      <c r="AH5" s="100" t="s">
        <v>81</v>
      </c>
      <c r="AI5" s="101"/>
      <c r="AJ5" s="102"/>
      <c r="AK5" s="100" t="s">
        <v>82</v>
      </c>
      <c r="AL5" s="101"/>
      <c r="AM5" s="102"/>
      <c r="AN5" s="100" t="s">
        <v>83</v>
      </c>
      <c r="AO5" s="101"/>
      <c r="AP5" s="102"/>
      <c r="AQ5" s="100" t="s">
        <v>84</v>
      </c>
      <c r="AR5" s="101"/>
      <c r="AS5" s="102"/>
      <c r="AT5" s="100" t="s">
        <v>85</v>
      </c>
      <c r="AU5" s="101"/>
      <c r="AV5" s="102"/>
      <c r="AW5" s="100" t="s">
        <v>86</v>
      </c>
      <c r="AX5" s="101"/>
      <c r="AY5" s="102"/>
      <c r="AZ5" s="100" t="s">
        <v>87</v>
      </c>
      <c r="BA5" s="101"/>
      <c r="BB5" s="102"/>
      <c r="BC5" s="100" t="s">
        <v>88</v>
      </c>
      <c r="BD5" s="101"/>
      <c r="BE5" s="102"/>
      <c r="BF5" s="100" t="s">
        <v>89</v>
      </c>
      <c r="BG5" s="101"/>
      <c r="BH5" s="102"/>
      <c r="BI5" s="100" t="s">
        <v>90</v>
      </c>
      <c r="BJ5" s="101"/>
      <c r="BK5" s="102"/>
      <c r="BL5" s="100" t="s">
        <v>130</v>
      </c>
      <c r="BM5" s="101"/>
      <c r="BN5" s="102"/>
      <c r="BO5" s="100" t="s">
        <v>131</v>
      </c>
      <c r="BP5" s="101"/>
      <c r="BQ5" s="102"/>
      <c r="BR5" s="100" t="s">
        <v>132</v>
      </c>
      <c r="BS5" s="101"/>
      <c r="BT5" s="102"/>
      <c r="BU5" s="114"/>
      <c r="BV5" s="118"/>
      <c r="BW5" s="119"/>
      <c r="BX5" s="120"/>
    </row>
    <row r="6" spans="1:76" x14ac:dyDescent="0.25">
      <c r="B6" s="107"/>
      <c r="C6" s="108"/>
      <c r="D6" s="103" t="s">
        <v>68</v>
      </c>
      <c r="E6" s="104"/>
      <c r="F6" s="40" t="s">
        <v>70</v>
      </c>
      <c r="G6" s="103" t="s">
        <v>68</v>
      </c>
      <c r="H6" s="104"/>
      <c r="I6" s="40" t="s">
        <v>70</v>
      </c>
      <c r="J6" s="103" t="s">
        <v>68</v>
      </c>
      <c r="K6" s="104"/>
      <c r="L6" s="40" t="s">
        <v>70</v>
      </c>
      <c r="M6" s="103" t="s">
        <v>68</v>
      </c>
      <c r="N6" s="104"/>
      <c r="O6" s="40" t="s">
        <v>70</v>
      </c>
      <c r="P6" s="103" t="s">
        <v>68</v>
      </c>
      <c r="Q6" s="104"/>
      <c r="R6" s="40" t="s">
        <v>70</v>
      </c>
      <c r="S6" s="103" t="s">
        <v>68</v>
      </c>
      <c r="T6" s="104"/>
      <c r="U6" s="40" t="s">
        <v>70</v>
      </c>
      <c r="V6" s="103" t="s">
        <v>68</v>
      </c>
      <c r="W6" s="104"/>
      <c r="X6" s="40" t="s">
        <v>70</v>
      </c>
      <c r="Y6" s="103" t="s">
        <v>68</v>
      </c>
      <c r="Z6" s="104"/>
      <c r="AA6" s="40" t="s">
        <v>70</v>
      </c>
      <c r="AB6" s="103" t="s">
        <v>68</v>
      </c>
      <c r="AC6" s="104"/>
      <c r="AD6" s="40" t="s">
        <v>70</v>
      </c>
      <c r="AE6" s="103" t="s">
        <v>68</v>
      </c>
      <c r="AF6" s="104"/>
      <c r="AG6" s="40" t="s">
        <v>70</v>
      </c>
      <c r="AH6" s="103" t="s">
        <v>68</v>
      </c>
      <c r="AI6" s="104"/>
      <c r="AJ6" s="40" t="s">
        <v>70</v>
      </c>
      <c r="AK6" s="103" t="s">
        <v>68</v>
      </c>
      <c r="AL6" s="104"/>
      <c r="AM6" s="40" t="s">
        <v>70</v>
      </c>
      <c r="AN6" s="103" t="s">
        <v>68</v>
      </c>
      <c r="AO6" s="104"/>
      <c r="AP6" s="40" t="s">
        <v>70</v>
      </c>
      <c r="AQ6" s="103" t="s">
        <v>68</v>
      </c>
      <c r="AR6" s="104"/>
      <c r="AS6" s="40" t="s">
        <v>70</v>
      </c>
      <c r="AT6" s="103" t="s">
        <v>68</v>
      </c>
      <c r="AU6" s="104"/>
      <c r="AV6" s="40" t="s">
        <v>70</v>
      </c>
      <c r="AW6" s="103" t="s">
        <v>68</v>
      </c>
      <c r="AX6" s="104"/>
      <c r="AY6" s="40" t="s">
        <v>70</v>
      </c>
      <c r="AZ6" s="103" t="s">
        <v>68</v>
      </c>
      <c r="BA6" s="104"/>
      <c r="BB6" s="40" t="s">
        <v>70</v>
      </c>
      <c r="BC6" s="103" t="s">
        <v>68</v>
      </c>
      <c r="BD6" s="104"/>
      <c r="BE6" s="40" t="s">
        <v>70</v>
      </c>
      <c r="BF6" s="103" t="s">
        <v>68</v>
      </c>
      <c r="BG6" s="104"/>
      <c r="BH6" s="40" t="s">
        <v>70</v>
      </c>
      <c r="BI6" s="103" t="s">
        <v>68</v>
      </c>
      <c r="BJ6" s="104"/>
      <c r="BK6" s="40" t="s">
        <v>70</v>
      </c>
      <c r="BL6" s="103" t="s">
        <v>68</v>
      </c>
      <c r="BM6" s="104"/>
      <c r="BN6" s="40" t="s">
        <v>70</v>
      </c>
      <c r="BO6" s="103" t="s">
        <v>68</v>
      </c>
      <c r="BP6" s="104"/>
      <c r="BQ6" s="40" t="s">
        <v>70</v>
      </c>
      <c r="BR6" s="103" t="s">
        <v>68</v>
      </c>
      <c r="BS6" s="104"/>
      <c r="BT6" s="40" t="s">
        <v>70</v>
      </c>
      <c r="BU6" s="41" t="s">
        <v>68</v>
      </c>
      <c r="BV6" s="103" t="s">
        <v>68</v>
      </c>
      <c r="BW6" s="104"/>
      <c r="BX6" s="40" t="s">
        <v>70</v>
      </c>
    </row>
    <row r="7" spans="1:76" ht="34.5" thickBot="1" x14ac:dyDescent="0.3">
      <c r="B7" s="109"/>
      <c r="C7" s="110"/>
      <c r="D7" s="42"/>
      <c r="E7" s="43" t="s">
        <v>69</v>
      </c>
      <c r="F7" s="44"/>
      <c r="G7" s="42"/>
      <c r="H7" s="43" t="s">
        <v>69</v>
      </c>
      <c r="I7" s="44"/>
      <c r="J7" s="42"/>
      <c r="K7" s="43" t="s">
        <v>69</v>
      </c>
      <c r="L7" s="44"/>
      <c r="M7" s="42"/>
      <c r="N7" s="43" t="s">
        <v>69</v>
      </c>
      <c r="O7" s="44"/>
      <c r="P7" s="42"/>
      <c r="Q7" s="43" t="s">
        <v>69</v>
      </c>
      <c r="R7" s="44"/>
      <c r="S7" s="42"/>
      <c r="T7" s="43" t="s">
        <v>69</v>
      </c>
      <c r="U7" s="44"/>
      <c r="V7" s="42"/>
      <c r="W7" s="43" t="s">
        <v>69</v>
      </c>
      <c r="X7" s="44"/>
      <c r="Y7" s="42"/>
      <c r="Z7" s="43" t="s">
        <v>69</v>
      </c>
      <c r="AA7" s="44"/>
      <c r="AB7" s="42"/>
      <c r="AC7" s="43" t="s">
        <v>69</v>
      </c>
      <c r="AD7" s="44"/>
      <c r="AE7" s="42"/>
      <c r="AF7" s="43" t="s">
        <v>69</v>
      </c>
      <c r="AG7" s="44"/>
      <c r="AH7" s="42"/>
      <c r="AI7" s="43" t="s">
        <v>69</v>
      </c>
      <c r="AJ7" s="44"/>
      <c r="AK7" s="42"/>
      <c r="AL7" s="43" t="s">
        <v>69</v>
      </c>
      <c r="AM7" s="44"/>
      <c r="AN7" s="42"/>
      <c r="AO7" s="43" t="s">
        <v>69</v>
      </c>
      <c r="AP7" s="44"/>
      <c r="AQ7" s="42"/>
      <c r="AR7" s="43" t="s">
        <v>69</v>
      </c>
      <c r="AS7" s="44"/>
      <c r="AT7" s="42"/>
      <c r="AU7" s="43" t="s">
        <v>69</v>
      </c>
      <c r="AV7" s="44"/>
      <c r="AW7" s="42"/>
      <c r="AX7" s="43" t="s">
        <v>69</v>
      </c>
      <c r="AY7" s="44"/>
      <c r="AZ7" s="42"/>
      <c r="BA7" s="43" t="s">
        <v>69</v>
      </c>
      <c r="BB7" s="44"/>
      <c r="BC7" s="42"/>
      <c r="BD7" s="43" t="s">
        <v>69</v>
      </c>
      <c r="BE7" s="44"/>
      <c r="BF7" s="42"/>
      <c r="BG7" s="43" t="s">
        <v>69</v>
      </c>
      <c r="BH7" s="44"/>
      <c r="BI7" s="42"/>
      <c r="BJ7" s="43" t="s">
        <v>69</v>
      </c>
      <c r="BK7" s="44"/>
      <c r="BL7" s="42"/>
      <c r="BM7" s="43" t="s">
        <v>69</v>
      </c>
      <c r="BN7" s="44"/>
      <c r="BO7" s="42"/>
      <c r="BP7" s="43" t="s">
        <v>69</v>
      </c>
      <c r="BQ7" s="44"/>
      <c r="BR7" s="42"/>
      <c r="BS7" s="43" t="s">
        <v>69</v>
      </c>
      <c r="BT7" s="44"/>
      <c r="BU7" s="45"/>
      <c r="BV7" s="42"/>
      <c r="BW7" s="43" t="s">
        <v>69</v>
      </c>
      <c r="BX7" s="44"/>
    </row>
    <row r="8" spans="1:76" ht="33" customHeight="1" thickTop="1" thickBot="1" x14ac:dyDescent="0.3">
      <c r="B8" s="23"/>
      <c r="C8" s="3" t="s">
        <v>102</v>
      </c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46"/>
      <c r="AI8" s="47"/>
      <c r="AJ8" s="48"/>
      <c r="AK8" s="46"/>
      <c r="AL8" s="47"/>
      <c r="AM8" s="48"/>
      <c r="AN8" s="46"/>
      <c r="AO8" s="47"/>
      <c r="AP8" s="48"/>
      <c r="AQ8" s="46"/>
      <c r="AR8" s="47"/>
      <c r="AS8" s="48"/>
      <c r="AT8" s="46"/>
      <c r="AU8" s="47"/>
      <c r="AV8" s="48"/>
      <c r="AW8" s="46"/>
      <c r="AX8" s="47"/>
      <c r="AY8" s="48"/>
      <c r="AZ8" s="46"/>
      <c r="BA8" s="47"/>
      <c r="BB8" s="48"/>
      <c r="BC8" s="46"/>
      <c r="BD8" s="47"/>
      <c r="BE8" s="48"/>
      <c r="BF8" s="46"/>
      <c r="BG8" s="47"/>
      <c r="BH8" s="48"/>
      <c r="BI8" s="46"/>
      <c r="BJ8" s="47"/>
      <c r="BK8" s="48"/>
      <c r="BL8" s="46"/>
      <c r="BM8" s="47"/>
      <c r="BN8" s="48"/>
      <c r="BO8" s="46"/>
      <c r="BP8" s="47"/>
      <c r="BQ8" s="48"/>
      <c r="BR8" s="46"/>
      <c r="BS8" s="47"/>
      <c r="BT8" s="48"/>
      <c r="BU8" s="49">
        <v>44950.59</v>
      </c>
      <c r="BV8" s="50">
        <f>BU8</f>
        <v>44950.59</v>
      </c>
      <c r="BW8" s="51"/>
      <c r="BX8" s="52"/>
    </row>
    <row r="9" spans="1:76" ht="15.75" thickTop="1" x14ac:dyDescent="0.25">
      <c r="B9" s="24"/>
      <c r="C9" s="22" t="s">
        <v>91</v>
      </c>
      <c r="D9" s="53"/>
      <c r="E9" s="54"/>
      <c r="F9" s="55"/>
      <c r="G9" s="53"/>
      <c r="H9" s="54"/>
      <c r="I9" s="55"/>
      <c r="J9" s="53"/>
      <c r="K9" s="54"/>
      <c r="L9" s="55"/>
      <c r="M9" s="53"/>
      <c r="N9" s="54"/>
      <c r="O9" s="55"/>
      <c r="P9" s="53"/>
      <c r="Q9" s="54"/>
      <c r="R9" s="55"/>
      <c r="S9" s="53"/>
      <c r="T9" s="54"/>
      <c r="U9" s="55"/>
      <c r="V9" s="53"/>
      <c r="W9" s="54"/>
      <c r="X9" s="55"/>
      <c r="Y9" s="53"/>
      <c r="Z9" s="54"/>
      <c r="AA9" s="55"/>
      <c r="AB9" s="53"/>
      <c r="AC9" s="54"/>
      <c r="AD9" s="55"/>
      <c r="AE9" s="53"/>
      <c r="AF9" s="54"/>
      <c r="AG9" s="55"/>
      <c r="AH9" s="53"/>
      <c r="AI9" s="54"/>
      <c r="AJ9" s="55"/>
      <c r="AK9" s="53"/>
      <c r="AL9" s="54"/>
      <c r="AM9" s="55"/>
      <c r="AN9" s="53"/>
      <c r="AO9" s="54"/>
      <c r="AP9" s="55"/>
      <c r="AQ9" s="53"/>
      <c r="AR9" s="54"/>
      <c r="AS9" s="55"/>
      <c r="AT9" s="53"/>
      <c r="AU9" s="54"/>
      <c r="AV9" s="55"/>
      <c r="AW9" s="53"/>
      <c r="AX9" s="54"/>
      <c r="AY9" s="55"/>
      <c r="AZ9" s="53"/>
      <c r="BA9" s="54"/>
      <c r="BB9" s="55"/>
      <c r="BC9" s="53"/>
      <c r="BD9" s="54"/>
      <c r="BE9" s="55"/>
      <c r="BF9" s="53"/>
      <c r="BG9" s="54"/>
      <c r="BH9" s="55"/>
      <c r="BI9" s="53"/>
      <c r="BJ9" s="54"/>
      <c r="BK9" s="55"/>
      <c r="BL9" s="53"/>
      <c r="BM9" s="54"/>
      <c r="BN9" s="55"/>
      <c r="BO9" s="53"/>
      <c r="BP9" s="54"/>
      <c r="BQ9" s="55"/>
      <c r="BR9" s="53"/>
      <c r="BS9" s="54"/>
      <c r="BT9" s="55"/>
      <c r="BU9" s="56"/>
      <c r="BV9" s="53"/>
      <c r="BW9" s="54"/>
      <c r="BX9" s="55"/>
    </row>
    <row r="10" spans="1:76" x14ac:dyDescent="0.25">
      <c r="B10" s="24">
        <v>101</v>
      </c>
      <c r="C10" s="35" t="s">
        <v>92</v>
      </c>
      <c r="D10" s="51">
        <v>1041399.3</v>
      </c>
      <c r="E10" s="51">
        <v>0</v>
      </c>
      <c r="F10" s="51">
        <v>1096331.42</v>
      </c>
      <c r="G10" s="51"/>
      <c r="H10" s="51"/>
      <c r="I10" s="51"/>
      <c r="J10" s="51">
        <v>219201.03</v>
      </c>
      <c r="K10" s="51">
        <v>0</v>
      </c>
      <c r="L10" s="51">
        <v>217013.43</v>
      </c>
      <c r="M10" s="51">
        <v>87043.65</v>
      </c>
      <c r="N10" s="51">
        <v>0</v>
      </c>
      <c r="O10" s="51">
        <v>87508.08</v>
      </c>
      <c r="P10" s="51"/>
      <c r="Q10" s="51"/>
      <c r="R10" s="51"/>
      <c r="S10" s="51"/>
      <c r="T10" s="51"/>
      <c r="U10" s="51"/>
      <c r="V10" s="51"/>
      <c r="W10" s="51"/>
      <c r="X10" s="51"/>
      <c r="Y10" s="51">
        <v>117271.52</v>
      </c>
      <c r="Z10" s="51">
        <v>0</v>
      </c>
      <c r="AA10" s="51">
        <v>119932.52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>
        <v>26603.26</v>
      </c>
      <c r="AL10" s="51">
        <v>0</v>
      </c>
      <c r="AM10" s="51">
        <v>26853.34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>
        <f>D10+G10+J10+M10+P10+S10+V10+Y10+AB10+AE10+AH10+AK10+AN10+AQ10+AT10+AW10+AZ10+BC10+BF10+BI10+BL10+BO10+BR10</f>
        <v>1491518.76</v>
      </c>
      <c r="BW10" s="51">
        <f>E10+H10+K10+N10+Q10+T10+W10+Z10+AC10+AF10+AI10+AL10+AO10+AR10+AU10+AX10+BA10+BD10+BG10+BJ10+BM10+BP10+BS10</f>
        <v>0</v>
      </c>
      <c r="BX10" s="51">
        <f>F10+I10+L10+O10+R10+U10+X10+AA10+AD10+AG10+AJ10+AM10+AP10+AS10+AV10+AY10+BB10+BE10+BH10+BK10+BN10+BQ10+BT10</f>
        <v>1547638.79</v>
      </c>
    </row>
    <row r="11" spans="1:76" x14ac:dyDescent="0.25">
      <c r="B11" s="24">
        <v>102</v>
      </c>
      <c r="C11" s="35" t="s">
        <v>93</v>
      </c>
      <c r="D11" s="51">
        <v>71432.44</v>
      </c>
      <c r="E11" s="51">
        <v>0</v>
      </c>
      <c r="F11" s="51">
        <v>79368.490000000005</v>
      </c>
      <c r="G11" s="51"/>
      <c r="H11" s="51"/>
      <c r="I11" s="51"/>
      <c r="J11" s="51">
        <v>13786.74</v>
      </c>
      <c r="K11" s="51">
        <v>0</v>
      </c>
      <c r="L11" s="51">
        <v>14897.86</v>
      </c>
      <c r="M11" s="51">
        <v>1718.76</v>
      </c>
      <c r="N11" s="51">
        <v>0</v>
      </c>
      <c r="O11" s="51">
        <v>5429.17</v>
      </c>
      <c r="P11" s="51"/>
      <c r="Q11" s="51"/>
      <c r="R11" s="51"/>
      <c r="S11" s="51"/>
      <c r="T11" s="51"/>
      <c r="U11" s="51"/>
      <c r="V11" s="51"/>
      <c r="W11" s="51"/>
      <c r="X11" s="51"/>
      <c r="Y11" s="51">
        <v>40318.1</v>
      </c>
      <c r="Z11" s="51">
        <v>0</v>
      </c>
      <c r="AA11" s="51">
        <v>78176.36</v>
      </c>
      <c r="AB11" s="51">
        <v>25000</v>
      </c>
      <c r="AC11" s="51">
        <v>0</v>
      </c>
      <c r="AD11" s="51">
        <v>25000</v>
      </c>
      <c r="AE11" s="51"/>
      <c r="AF11" s="51"/>
      <c r="AG11" s="51"/>
      <c r="AH11" s="51"/>
      <c r="AI11" s="51"/>
      <c r="AJ11" s="51"/>
      <c r="AK11" s="51">
        <v>1773.55</v>
      </c>
      <c r="AL11" s="51">
        <v>0</v>
      </c>
      <c r="AM11" s="51">
        <v>1797.4</v>
      </c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>
        <f t="shared" ref="BV11:BV19" si="0">D11+G11+J11+M11+P11+S11+V11+Y11+AB11+AE11+AH11+AK11+AN11+AQ11+AT11+AW11+AZ11+BC11+BF11+BI11+BL11+BO11+BR11</f>
        <v>154029.59</v>
      </c>
      <c r="BW11" s="51">
        <f t="shared" ref="BW11:BW19" si="1">E11+H11+K11+N11+Q11+T11+W11+Z11+AC11+AF11+AI11+AL11+AO11+AR11+AU11+AX11+BA11+BD11+BG11+BJ11+BM11+BP11+BS11</f>
        <v>0</v>
      </c>
      <c r="BX11" s="51">
        <f t="shared" ref="BX11:BX19" si="2">F11+I11+L11+O11+R11+U11+X11+AA11+AD11+AG11+AJ11+AM11+AP11+AS11+AV11+AY11+BB11+BE11+BH11+BK11+BN11+BQ11+BT11</f>
        <v>204669.28</v>
      </c>
    </row>
    <row r="12" spans="1:76" x14ac:dyDescent="0.25">
      <c r="B12" s="24">
        <v>103</v>
      </c>
      <c r="C12" s="35" t="s">
        <v>94</v>
      </c>
      <c r="D12" s="51">
        <v>586004.63</v>
      </c>
      <c r="E12" s="51">
        <v>0</v>
      </c>
      <c r="F12" s="51">
        <v>683869.81</v>
      </c>
      <c r="G12" s="51"/>
      <c r="H12" s="51"/>
      <c r="I12" s="51"/>
      <c r="J12" s="51">
        <v>72977.62</v>
      </c>
      <c r="K12" s="51">
        <v>0</v>
      </c>
      <c r="L12" s="51">
        <v>81856.88</v>
      </c>
      <c r="M12" s="51">
        <v>365446.96</v>
      </c>
      <c r="N12" s="51">
        <v>0</v>
      </c>
      <c r="O12" s="51">
        <v>416397.77</v>
      </c>
      <c r="P12" s="51">
        <v>6585</v>
      </c>
      <c r="Q12" s="51">
        <v>0</v>
      </c>
      <c r="R12" s="51">
        <v>10020.11</v>
      </c>
      <c r="S12" s="51">
        <v>500</v>
      </c>
      <c r="T12" s="51">
        <v>0</v>
      </c>
      <c r="U12" s="51">
        <v>500</v>
      </c>
      <c r="V12" s="51"/>
      <c r="W12" s="51"/>
      <c r="X12" s="51"/>
      <c r="Y12" s="51">
        <v>13500</v>
      </c>
      <c r="Z12" s="51">
        <v>0</v>
      </c>
      <c r="AA12" s="51">
        <v>17588.79</v>
      </c>
      <c r="AB12" s="51">
        <v>1817961.63</v>
      </c>
      <c r="AC12" s="51">
        <v>0</v>
      </c>
      <c r="AD12" s="51">
        <v>1994249.67</v>
      </c>
      <c r="AE12" s="51"/>
      <c r="AF12" s="51"/>
      <c r="AG12" s="51"/>
      <c r="AH12" s="51"/>
      <c r="AI12" s="51"/>
      <c r="AJ12" s="51"/>
      <c r="AK12" s="51">
        <v>256958.24</v>
      </c>
      <c r="AL12" s="51">
        <v>0</v>
      </c>
      <c r="AM12" s="51">
        <v>360005.22</v>
      </c>
      <c r="AN12" s="51"/>
      <c r="AO12" s="51"/>
      <c r="AP12" s="51"/>
      <c r="AQ12" s="51">
        <v>0</v>
      </c>
      <c r="AR12" s="51">
        <v>0</v>
      </c>
      <c r="AS12" s="51">
        <v>0</v>
      </c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>
        <f t="shared" si="0"/>
        <v>3119934.08</v>
      </c>
      <c r="BW12" s="51">
        <f t="shared" si="1"/>
        <v>0</v>
      </c>
      <c r="BX12" s="51">
        <f t="shared" si="2"/>
        <v>3564488.25</v>
      </c>
    </row>
    <row r="13" spans="1:76" x14ac:dyDescent="0.25">
      <c r="B13" s="24">
        <v>104</v>
      </c>
      <c r="C13" s="35" t="s">
        <v>19</v>
      </c>
      <c r="D13" s="51">
        <v>154956.23000000001</v>
      </c>
      <c r="E13" s="51">
        <v>0</v>
      </c>
      <c r="F13" s="51">
        <v>156660.68</v>
      </c>
      <c r="G13" s="51"/>
      <c r="H13" s="51"/>
      <c r="I13" s="51"/>
      <c r="J13" s="51"/>
      <c r="K13" s="51"/>
      <c r="L13" s="51"/>
      <c r="M13" s="51">
        <v>48100</v>
      </c>
      <c r="N13" s="51">
        <v>0</v>
      </c>
      <c r="O13" s="51">
        <v>48100</v>
      </c>
      <c r="P13" s="51">
        <v>24750</v>
      </c>
      <c r="Q13" s="51">
        <v>0</v>
      </c>
      <c r="R13" s="51">
        <v>28000</v>
      </c>
      <c r="S13" s="51">
        <v>200</v>
      </c>
      <c r="T13" s="51">
        <v>0</v>
      </c>
      <c r="U13" s="51">
        <v>200</v>
      </c>
      <c r="V13" s="51">
        <v>16136</v>
      </c>
      <c r="W13" s="51">
        <v>0</v>
      </c>
      <c r="X13" s="51">
        <v>16136</v>
      </c>
      <c r="Y13" s="51"/>
      <c r="Z13" s="51"/>
      <c r="AA13" s="51"/>
      <c r="AB13" s="51">
        <v>500</v>
      </c>
      <c r="AC13" s="51">
        <v>0</v>
      </c>
      <c r="AD13" s="51">
        <v>500</v>
      </c>
      <c r="AE13" s="51"/>
      <c r="AF13" s="51"/>
      <c r="AG13" s="51"/>
      <c r="AH13" s="51">
        <v>10000</v>
      </c>
      <c r="AI13" s="51">
        <v>0</v>
      </c>
      <c r="AJ13" s="51">
        <v>11800</v>
      </c>
      <c r="AK13" s="51">
        <v>158997.79</v>
      </c>
      <c r="AL13" s="51">
        <v>0</v>
      </c>
      <c r="AM13" s="51">
        <v>176128.9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>
        <f t="shared" si="0"/>
        <v>413640.02</v>
      </c>
      <c r="BW13" s="51">
        <f t="shared" si="1"/>
        <v>0</v>
      </c>
      <c r="BX13" s="51">
        <f t="shared" si="2"/>
        <v>437525.57999999996</v>
      </c>
    </row>
    <row r="14" spans="1:76" x14ac:dyDescent="0.25">
      <c r="B14" s="24">
        <v>105</v>
      </c>
      <c r="C14" s="35" t="s">
        <v>95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>
        <f t="shared" si="0"/>
        <v>0</v>
      </c>
      <c r="BW14" s="51">
        <f t="shared" si="1"/>
        <v>0</v>
      </c>
      <c r="BX14" s="51">
        <f t="shared" si="2"/>
        <v>0</v>
      </c>
    </row>
    <row r="15" spans="1:76" x14ac:dyDescent="0.25">
      <c r="B15" s="24">
        <v>106</v>
      </c>
      <c r="C15" s="35" t="s">
        <v>100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f t="shared" si="0"/>
        <v>0</v>
      </c>
      <c r="BW15" s="51">
        <f t="shared" si="1"/>
        <v>0</v>
      </c>
      <c r="BX15" s="51">
        <f t="shared" si="2"/>
        <v>0</v>
      </c>
    </row>
    <row r="16" spans="1:76" x14ac:dyDescent="0.25">
      <c r="B16" s="24">
        <v>107</v>
      </c>
      <c r="C16" s="35" t="s">
        <v>96</v>
      </c>
      <c r="D16" s="51">
        <v>93984.03</v>
      </c>
      <c r="E16" s="51">
        <v>0</v>
      </c>
      <c r="F16" s="51">
        <v>98252.25</v>
      </c>
      <c r="G16" s="51"/>
      <c r="H16" s="51"/>
      <c r="I16" s="51"/>
      <c r="J16" s="51"/>
      <c r="K16" s="51"/>
      <c r="L16" s="51"/>
      <c r="M16" s="51">
        <v>51926.6</v>
      </c>
      <c r="N16" s="51">
        <v>0</v>
      </c>
      <c r="O16" s="51">
        <v>51926.6</v>
      </c>
      <c r="P16" s="51"/>
      <c r="Q16" s="51"/>
      <c r="R16" s="51"/>
      <c r="S16" s="51">
        <v>7020.42</v>
      </c>
      <c r="T16" s="51">
        <v>0</v>
      </c>
      <c r="U16" s="51">
        <v>7020.42</v>
      </c>
      <c r="V16" s="51"/>
      <c r="W16" s="51"/>
      <c r="X16" s="51"/>
      <c r="Y16" s="51">
        <v>68501.119999999995</v>
      </c>
      <c r="Z16" s="51">
        <v>0</v>
      </c>
      <c r="AA16" s="51">
        <v>68501.119999999995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593.02</v>
      </c>
      <c r="AL16" s="51">
        <v>0</v>
      </c>
      <c r="AM16" s="51">
        <v>593.02</v>
      </c>
      <c r="AN16" s="51"/>
      <c r="AO16" s="51"/>
      <c r="AP16" s="51"/>
      <c r="AQ16" s="51">
        <v>18039.13</v>
      </c>
      <c r="AR16" s="51">
        <v>0</v>
      </c>
      <c r="AS16" s="51">
        <v>18039.13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>
        <f t="shared" si="0"/>
        <v>240064.32</v>
      </c>
      <c r="BW16" s="51">
        <f t="shared" si="1"/>
        <v>0</v>
      </c>
      <c r="BX16" s="51">
        <f t="shared" si="2"/>
        <v>244332.54</v>
      </c>
    </row>
    <row r="17" spans="2:76" x14ac:dyDescent="0.25">
      <c r="B17" s="24">
        <v>108</v>
      </c>
      <c r="C17" s="35" t="s">
        <v>97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>
        <f t="shared" si="0"/>
        <v>0</v>
      </c>
      <c r="BW17" s="51">
        <f t="shared" si="1"/>
        <v>0</v>
      </c>
      <c r="BX17" s="51">
        <f t="shared" si="2"/>
        <v>0</v>
      </c>
    </row>
    <row r="18" spans="2:76" x14ac:dyDescent="0.25">
      <c r="B18" s="24">
        <v>109</v>
      </c>
      <c r="C18" s="35" t="s">
        <v>98</v>
      </c>
      <c r="D18" s="51">
        <v>141683.41</v>
      </c>
      <c r="E18" s="51">
        <v>0</v>
      </c>
      <c r="F18" s="51">
        <v>141683.41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>
        <f t="shared" si="0"/>
        <v>141683.41</v>
      </c>
      <c r="BW18" s="51">
        <f t="shared" si="1"/>
        <v>0</v>
      </c>
      <c r="BX18" s="51">
        <f t="shared" si="2"/>
        <v>141683.41</v>
      </c>
    </row>
    <row r="19" spans="2:76" x14ac:dyDescent="0.25">
      <c r="B19" s="24">
        <v>110</v>
      </c>
      <c r="C19" s="35" t="s">
        <v>99</v>
      </c>
      <c r="D19" s="51">
        <v>88633.9</v>
      </c>
      <c r="E19" s="51">
        <v>0</v>
      </c>
      <c r="F19" s="51">
        <v>108714.68</v>
      </c>
      <c r="G19" s="51"/>
      <c r="H19" s="51"/>
      <c r="I19" s="51"/>
      <c r="J19" s="51">
        <v>2500</v>
      </c>
      <c r="K19" s="51">
        <v>0</v>
      </c>
      <c r="L19" s="51">
        <v>2500</v>
      </c>
      <c r="M19" s="51">
        <v>8500</v>
      </c>
      <c r="N19" s="51">
        <v>0</v>
      </c>
      <c r="O19" s="51">
        <v>9793.33</v>
      </c>
      <c r="P19" s="51"/>
      <c r="Q19" s="51"/>
      <c r="R19" s="51"/>
      <c r="S19" s="51"/>
      <c r="T19" s="51"/>
      <c r="U19" s="51"/>
      <c r="V19" s="51"/>
      <c r="W19" s="51"/>
      <c r="X19" s="51"/>
      <c r="Y19" s="51">
        <v>178473.85</v>
      </c>
      <c r="Z19" s="51">
        <v>0</v>
      </c>
      <c r="AA19" s="51">
        <v>222792.19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>
        <v>295087.19</v>
      </c>
      <c r="BJ19" s="51">
        <v>0</v>
      </c>
      <c r="BK19" s="51">
        <v>295087.19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f t="shared" si="0"/>
        <v>573194.93999999994</v>
      </c>
      <c r="BW19" s="51">
        <f t="shared" si="1"/>
        <v>0</v>
      </c>
      <c r="BX19" s="51">
        <f t="shared" si="2"/>
        <v>638887.39</v>
      </c>
    </row>
    <row r="20" spans="2:76" x14ac:dyDescent="0.25">
      <c r="B20" s="25">
        <v>100</v>
      </c>
      <c r="C20" s="36" t="s">
        <v>101</v>
      </c>
      <c r="D20" s="51">
        <f t="shared" ref="D20:AI20" si="3">D10+D11+D12+D13+D14+D15+D16+D17+D18+D19</f>
        <v>2178093.94</v>
      </c>
      <c r="E20" s="51">
        <f t="shared" si="3"/>
        <v>0</v>
      </c>
      <c r="F20" s="51">
        <f t="shared" si="3"/>
        <v>2364880.7400000002</v>
      </c>
      <c r="G20" s="51">
        <f t="shared" si="3"/>
        <v>0</v>
      </c>
      <c r="H20" s="51">
        <f t="shared" si="3"/>
        <v>0</v>
      </c>
      <c r="I20" s="51">
        <f t="shared" si="3"/>
        <v>0</v>
      </c>
      <c r="J20" s="51">
        <f t="shared" si="3"/>
        <v>308465.39</v>
      </c>
      <c r="K20" s="51">
        <f t="shared" si="3"/>
        <v>0</v>
      </c>
      <c r="L20" s="51">
        <f t="shared" si="3"/>
        <v>316268.17</v>
      </c>
      <c r="M20" s="51">
        <f t="shared" si="3"/>
        <v>562735.97</v>
      </c>
      <c r="N20" s="51">
        <f t="shared" si="3"/>
        <v>0</v>
      </c>
      <c r="O20" s="51">
        <f t="shared" si="3"/>
        <v>619154.94999999995</v>
      </c>
      <c r="P20" s="51">
        <f t="shared" si="3"/>
        <v>31335</v>
      </c>
      <c r="Q20" s="51">
        <f t="shared" si="3"/>
        <v>0</v>
      </c>
      <c r="R20" s="51">
        <f t="shared" si="3"/>
        <v>38020.11</v>
      </c>
      <c r="S20" s="51">
        <f t="shared" si="3"/>
        <v>7720.42</v>
      </c>
      <c r="T20" s="51">
        <f t="shared" si="3"/>
        <v>0</v>
      </c>
      <c r="U20" s="51">
        <f t="shared" si="3"/>
        <v>7720.42</v>
      </c>
      <c r="V20" s="51">
        <f t="shared" si="3"/>
        <v>16136</v>
      </c>
      <c r="W20" s="51">
        <f t="shared" si="3"/>
        <v>0</v>
      </c>
      <c r="X20" s="51">
        <f t="shared" si="3"/>
        <v>16136</v>
      </c>
      <c r="Y20" s="51">
        <f t="shared" si="3"/>
        <v>418064.58999999997</v>
      </c>
      <c r="Z20" s="51">
        <f t="shared" si="3"/>
        <v>0</v>
      </c>
      <c r="AA20" s="51">
        <f t="shared" si="3"/>
        <v>506990.98000000004</v>
      </c>
      <c r="AB20" s="51">
        <f t="shared" si="3"/>
        <v>1843461.63</v>
      </c>
      <c r="AC20" s="51">
        <f t="shared" si="3"/>
        <v>0</v>
      </c>
      <c r="AD20" s="51">
        <f t="shared" si="3"/>
        <v>2019749.67</v>
      </c>
      <c r="AE20" s="51">
        <f t="shared" si="3"/>
        <v>0</v>
      </c>
      <c r="AF20" s="51">
        <f t="shared" si="3"/>
        <v>0</v>
      </c>
      <c r="AG20" s="51">
        <f t="shared" si="3"/>
        <v>0</v>
      </c>
      <c r="AH20" s="51">
        <f t="shared" si="3"/>
        <v>10000</v>
      </c>
      <c r="AI20" s="51">
        <f t="shared" si="3"/>
        <v>0</v>
      </c>
      <c r="AJ20" s="51">
        <f t="shared" ref="AJ20:BO20" si="4">AJ10+AJ11+AJ12+AJ13+AJ14+AJ15+AJ16+AJ17+AJ18+AJ19</f>
        <v>11800</v>
      </c>
      <c r="AK20" s="51">
        <f t="shared" si="4"/>
        <v>444925.86</v>
      </c>
      <c r="AL20" s="51">
        <f t="shared" si="4"/>
        <v>0</v>
      </c>
      <c r="AM20" s="51">
        <f t="shared" si="4"/>
        <v>565377.88</v>
      </c>
      <c r="AN20" s="51">
        <f t="shared" si="4"/>
        <v>0</v>
      </c>
      <c r="AO20" s="51">
        <f t="shared" si="4"/>
        <v>0</v>
      </c>
      <c r="AP20" s="51">
        <f t="shared" si="4"/>
        <v>0</v>
      </c>
      <c r="AQ20" s="51">
        <f t="shared" si="4"/>
        <v>18039.13</v>
      </c>
      <c r="AR20" s="51">
        <f t="shared" si="4"/>
        <v>0</v>
      </c>
      <c r="AS20" s="51">
        <f t="shared" si="4"/>
        <v>18039.13</v>
      </c>
      <c r="AT20" s="51">
        <f t="shared" si="4"/>
        <v>0</v>
      </c>
      <c r="AU20" s="51">
        <f t="shared" si="4"/>
        <v>0</v>
      </c>
      <c r="AV20" s="51">
        <f t="shared" si="4"/>
        <v>0</v>
      </c>
      <c r="AW20" s="51">
        <f t="shared" si="4"/>
        <v>0</v>
      </c>
      <c r="AX20" s="51">
        <f t="shared" si="4"/>
        <v>0</v>
      </c>
      <c r="AY20" s="51">
        <f t="shared" si="4"/>
        <v>0</v>
      </c>
      <c r="AZ20" s="51">
        <f t="shared" si="4"/>
        <v>0</v>
      </c>
      <c r="BA20" s="51">
        <f t="shared" si="4"/>
        <v>0</v>
      </c>
      <c r="BB20" s="51">
        <f t="shared" si="4"/>
        <v>0</v>
      </c>
      <c r="BC20" s="51">
        <f t="shared" si="4"/>
        <v>0</v>
      </c>
      <c r="BD20" s="51">
        <f t="shared" si="4"/>
        <v>0</v>
      </c>
      <c r="BE20" s="51">
        <f t="shared" si="4"/>
        <v>0</v>
      </c>
      <c r="BF20" s="51">
        <f t="shared" si="4"/>
        <v>0</v>
      </c>
      <c r="BG20" s="51">
        <f t="shared" si="4"/>
        <v>0</v>
      </c>
      <c r="BH20" s="51">
        <f t="shared" si="4"/>
        <v>0</v>
      </c>
      <c r="BI20" s="51">
        <f t="shared" si="4"/>
        <v>295087.19</v>
      </c>
      <c r="BJ20" s="51">
        <f t="shared" si="4"/>
        <v>0</v>
      </c>
      <c r="BK20" s="51">
        <f t="shared" si="4"/>
        <v>295087.19</v>
      </c>
      <c r="BL20" s="51">
        <f t="shared" si="4"/>
        <v>0</v>
      </c>
      <c r="BM20" s="51">
        <f t="shared" si="4"/>
        <v>0</v>
      </c>
      <c r="BN20" s="51">
        <f t="shared" si="4"/>
        <v>0</v>
      </c>
      <c r="BO20" s="51">
        <f t="shared" si="4"/>
        <v>0</v>
      </c>
      <c r="BP20" s="51">
        <f t="shared" ref="BP20:BX20" si="5">BP10+BP11+BP12+BP13+BP14+BP15+BP16+BP17+BP18+BP19</f>
        <v>0</v>
      </c>
      <c r="BQ20" s="51">
        <f t="shared" si="5"/>
        <v>0</v>
      </c>
      <c r="BR20" s="51">
        <f t="shared" si="5"/>
        <v>0</v>
      </c>
      <c r="BS20" s="51">
        <f t="shared" si="5"/>
        <v>0</v>
      </c>
      <c r="BT20" s="51">
        <f t="shared" si="5"/>
        <v>0</v>
      </c>
      <c r="BU20" s="51">
        <f t="shared" si="5"/>
        <v>0</v>
      </c>
      <c r="BV20" s="51">
        <f>BV10+BV11+BV12+BV13+BV14+BV15+BV16+BV17+BV18+BV19</f>
        <v>6134065.1199999992</v>
      </c>
      <c r="BW20" s="51">
        <f>BW10+BW11+BW12+BW13+BW14+BW15+BW16+BW17+BW18+BW19</f>
        <v>0</v>
      </c>
      <c r="BX20" s="51">
        <f t="shared" si="5"/>
        <v>6779225.2400000002</v>
      </c>
    </row>
    <row r="21" spans="2:76" x14ac:dyDescent="0.25">
      <c r="B21" s="24"/>
      <c r="C21" s="3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</row>
    <row r="22" spans="2:76" x14ac:dyDescent="0.25">
      <c r="B22" s="24"/>
      <c r="C22" s="36" t="s">
        <v>103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</row>
    <row r="23" spans="2:76" x14ac:dyDescent="0.25">
      <c r="B23" s="24">
        <v>201</v>
      </c>
      <c r="C23" s="35" t="s">
        <v>104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>
        <f t="shared" ref="BV23:BX27" si="6">D23+G23+J23+M23+P23+S23+V23+Y23+AB23+AE23+AH23+AK23+AN23+AQ23+AT23+AW23+AZ23+BC23+BF23+BI23+BL23+BO23+BR23</f>
        <v>0</v>
      </c>
      <c r="BW23" s="51">
        <f t="shared" si="6"/>
        <v>0</v>
      </c>
      <c r="BX23" s="51">
        <f t="shared" si="6"/>
        <v>0</v>
      </c>
    </row>
    <row r="24" spans="2:76" x14ac:dyDescent="0.25">
      <c r="B24" s="24">
        <v>202</v>
      </c>
      <c r="C24" s="35" t="s">
        <v>105</v>
      </c>
      <c r="D24" s="51">
        <v>620803.87</v>
      </c>
      <c r="E24" s="51">
        <v>0</v>
      </c>
      <c r="F24" s="51">
        <v>635895.27</v>
      </c>
      <c r="G24" s="51"/>
      <c r="H24" s="51"/>
      <c r="I24" s="51"/>
      <c r="J24" s="51">
        <v>18480</v>
      </c>
      <c r="K24" s="51">
        <v>0</v>
      </c>
      <c r="L24" s="51">
        <v>47253.3</v>
      </c>
      <c r="M24" s="51">
        <v>3111923.95</v>
      </c>
      <c r="N24" s="51">
        <v>0</v>
      </c>
      <c r="O24" s="51">
        <v>3111923.95</v>
      </c>
      <c r="P24" s="51">
        <v>822500</v>
      </c>
      <c r="Q24" s="51">
        <v>0</v>
      </c>
      <c r="R24" s="51">
        <v>1112172.71</v>
      </c>
      <c r="S24" s="51">
        <v>0</v>
      </c>
      <c r="T24" s="51">
        <v>0</v>
      </c>
      <c r="U24" s="51">
        <v>0</v>
      </c>
      <c r="V24" s="51"/>
      <c r="W24" s="51"/>
      <c r="X24" s="51"/>
      <c r="Y24" s="51">
        <v>3817890</v>
      </c>
      <c r="Z24" s="51">
        <v>0</v>
      </c>
      <c r="AA24" s="51">
        <v>3502140.96</v>
      </c>
      <c r="AB24" s="51">
        <v>905682.17</v>
      </c>
      <c r="AC24" s="51">
        <v>0</v>
      </c>
      <c r="AD24" s="51">
        <v>905682.17</v>
      </c>
      <c r="AE24" s="51">
        <v>0</v>
      </c>
      <c r="AF24" s="51">
        <v>0</v>
      </c>
      <c r="AG24" s="51">
        <v>0</v>
      </c>
      <c r="AH24" s="51">
        <v>4919.41</v>
      </c>
      <c r="AI24" s="51">
        <v>0</v>
      </c>
      <c r="AJ24" s="51">
        <v>4919.41</v>
      </c>
      <c r="AK24" s="51">
        <v>2936871.5</v>
      </c>
      <c r="AL24" s="51">
        <v>0</v>
      </c>
      <c r="AM24" s="51">
        <v>3014067.46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>
        <f t="shared" si="6"/>
        <v>12239070.9</v>
      </c>
      <c r="BW24" s="51">
        <f t="shared" si="6"/>
        <v>0</v>
      </c>
      <c r="BX24" s="51">
        <f t="shared" si="6"/>
        <v>12334055.23</v>
      </c>
    </row>
    <row r="25" spans="2:76" x14ac:dyDescent="0.25">
      <c r="B25" s="24">
        <v>203</v>
      </c>
      <c r="C25" s="35" t="s">
        <v>106</v>
      </c>
      <c r="D25" s="51"/>
      <c r="E25" s="51"/>
      <c r="F25" s="51"/>
      <c r="G25" s="51"/>
      <c r="H25" s="51"/>
      <c r="I25" s="51"/>
      <c r="J25" s="51"/>
      <c r="K25" s="51"/>
      <c r="L25" s="51"/>
      <c r="M25" s="51">
        <v>50665</v>
      </c>
      <c r="N25" s="51">
        <v>0</v>
      </c>
      <c r="O25" s="51">
        <v>50665</v>
      </c>
      <c r="P25" s="51"/>
      <c r="Q25" s="51"/>
      <c r="R25" s="51"/>
      <c r="S25" s="51"/>
      <c r="T25" s="51"/>
      <c r="U25" s="51"/>
      <c r="V25" s="51"/>
      <c r="W25" s="51"/>
      <c r="X25" s="51"/>
      <c r="Y25" s="51">
        <v>29020</v>
      </c>
      <c r="Z25" s="51">
        <v>0</v>
      </c>
      <c r="AA25" s="51">
        <v>29020</v>
      </c>
      <c r="AB25" s="51"/>
      <c r="AC25" s="51"/>
      <c r="AD25" s="51"/>
      <c r="AE25" s="51">
        <v>0</v>
      </c>
      <c r="AF25" s="51">
        <v>0</v>
      </c>
      <c r="AG25" s="51">
        <v>0</v>
      </c>
      <c r="AH25" s="51">
        <v>31781.29</v>
      </c>
      <c r="AI25" s="51">
        <v>0</v>
      </c>
      <c r="AJ25" s="51">
        <v>31781.29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>
        <f t="shared" si="6"/>
        <v>111466.29000000001</v>
      </c>
      <c r="BW25" s="51">
        <f t="shared" si="6"/>
        <v>0</v>
      </c>
      <c r="BX25" s="51">
        <f t="shared" si="6"/>
        <v>111466.29000000001</v>
      </c>
    </row>
    <row r="26" spans="2:76" x14ac:dyDescent="0.25">
      <c r="B26" s="24">
        <v>204</v>
      </c>
      <c r="C26" s="35" t="s">
        <v>107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>
        <v>57000</v>
      </c>
      <c r="Z26" s="51">
        <v>0</v>
      </c>
      <c r="AA26" s="51">
        <v>57000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>
        <f t="shared" si="6"/>
        <v>57000</v>
      </c>
      <c r="BW26" s="51">
        <f t="shared" si="6"/>
        <v>0</v>
      </c>
      <c r="BX26" s="51">
        <f t="shared" si="6"/>
        <v>57000</v>
      </c>
    </row>
    <row r="27" spans="2:76" x14ac:dyDescent="0.25">
      <c r="B27" s="24">
        <v>205</v>
      </c>
      <c r="C27" s="35" t="s">
        <v>108</v>
      </c>
      <c r="D27" s="51">
        <v>0</v>
      </c>
      <c r="E27" s="51">
        <v>0</v>
      </c>
      <c r="F27" s="51">
        <v>0</v>
      </c>
      <c r="G27" s="51"/>
      <c r="H27" s="51"/>
      <c r="I27" s="51"/>
      <c r="J27" s="51">
        <v>3000</v>
      </c>
      <c r="K27" s="51">
        <v>0</v>
      </c>
      <c r="L27" s="51">
        <v>3000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>
        <v>101748.03</v>
      </c>
      <c r="Z27" s="51">
        <v>0</v>
      </c>
      <c r="AA27" s="51">
        <v>117551.79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>
        <v>14177.2</v>
      </c>
      <c r="BJ27" s="51">
        <v>0</v>
      </c>
      <c r="BK27" s="51">
        <v>14177.2</v>
      </c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>
        <f t="shared" si="6"/>
        <v>118925.23</v>
      </c>
      <c r="BW27" s="51">
        <f t="shared" si="6"/>
        <v>0</v>
      </c>
      <c r="BX27" s="51">
        <f t="shared" si="6"/>
        <v>134728.99</v>
      </c>
    </row>
    <row r="28" spans="2:76" x14ac:dyDescent="0.25">
      <c r="B28" s="25">
        <v>200</v>
      </c>
      <c r="C28" s="36" t="s">
        <v>109</v>
      </c>
      <c r="D28" s="51">
        <f>D23+D24+D25+D26+D27</f>
        <v>620803.87</v>
      </c>
      <c r="E28" s="51">
        <f t="shared" ref="E28:BP28" si="7">E23+E24+E25+E26+E27</f>
        <v>0</v>
      </c>
      <c r="F28" s="51">
        <f t="shared" si="7"/>
        <v>635895.27</v>
      </c>
      <c r="G28" s="51">
        <f t="shared" si="7"/>
        <v>0</v>
      </c>
      <c r="H28" s="51">
        <f t="shared" si="7"/>
        <v>0</v>
      </c>
      <c r="I28" s="51">
        <f t="shared" si="7"/>
        <v>0</v>
      </c>
      <c r="J28" s="51">
        <f t="shared" si="7"/>
        <v>21480</v>
      </c>
      <c r="K28" s="51">
        <f t="shared" si="7"/>
        <v>0</v>
      </c>
      <c r="L28" s="51">
        <f t="shared" si="7"/>
        <v>50253.3</v>
      </c>
      <c r="M28" s="51">
        <f t="shared" si="7"/>
        <v>3162588.95</v>
      </c>
      <c r="N28" s="51">
        <f t="shared" si="7"/>
        <v>0</v>
      </c>
      <c r="O28" s="51">
        <f t="shared" si="7"/>
        <v>3162588.95</v>
      </c>
      <c r="P28" s="51">
        <f t="shared" si="7"/>
        <v>822500</v>
      </c>
      <c r="Q28" s="51">
        <f t="shared" si="7"/>
        <v>0</v>
      </c>
      <c r="R28" s="51">
        <f t="shared" si="7"/>
        <v>1112172.71</v>
      </c>
      <c r="S28" s="51">
        <f t="shared" si="7"/>
        <v>0</v>
      </c>
      <c r="T28" s="51">
        <f t="shared" si="7"/>
        <v>0</v>
      </c>
      <c r="U28" s="51">
        <f t="shared" si="7"/>
        <v>0</v>
      </c>
      <c r="V28" s="51">
        <f t="shared" si="7"/>
        <v>0</v>
      </c>
      <c r="W28" s="51">
        <f t="shared" si="7"/>
        <v>0</v>
      </c>
      <c r="X28" s="51">
        <f t="shared" si="7"/>
        <v>0</v>
      </c>
      <c r="Y28" s="51">
        <f t="shared" si="7"/>
        <v>4005658.03</v>
      </c>
      <c r="Z28" s="51">
        <f t="shared" si="7"/>
        <v>0</v>
      </c>
      <c r="AA28" s="51">
        <f t="shared" si="7"/>
        <v>3705712.75</v>
      </c>
      <c r="AB28" s="51">
        <f t="shared" si="7"/>
        <v>905682.17</v>
      </c>
      <c r="AC28" s="51">
        <f t="shared" si="7"/>
        <v>0</v>
      </c>
      <c r="AD28" s="51">
        <f t="shared" si="7"/>
        <v>905682.17</v>
      </c>
      <c r="AE28" s="51">
        <f t="shared" si="7"/>
        <v>0</v>
      </c>
      <c r="AF28" s="51">
        <f t="shared" si="7"/>
        <v>0</v>
      </c>
      <c r="AG28" s="51">
        <f t="shared" si="7"/>
        <v>0</v>
      </c>
      <c r="AH28" s="51">
        <f t="shared" si="7"/>
        <v>36700.699999999997</v>
      </c>
      <c r="AI28" s="51">
        <f t="shared" si="7"/>
        <v>0</v>
      </c>
      <c r="AJ28" s="51">
        <f t="shared" si="7"/>
        <v>36700.699999999997</v>
      </c>
      <c r="AK28" s="51">
        <f t="shared" si="7"/>
        <v>2936871.5</v>
      </c>
      <c r="AL28" s="51">
        <f t="shared" si="7"/>
        <v>0</v>
      </c>
      <c r="AM28" s="51">
        <f t="shared" si="7"/>
        <v>3014067.46</v>
      </c>
      <c r="AN28" s="51">
        <f t="shared" si="7"/>
        <v>0</v>
      </c>
      <c r="AO28" s="51">
        <f t="shared" si="7"/>
        <v>0</v>
      </c>
      <c r="AP28" s="51">
        <f t="shared" si="7"/>
        <v>0</v>
      </c>
      <c r="AQ28" s="51">
        <f t="shared" si="7"/>
        <v>0</v>
      </c>
      <c r="AR28" s="51">
        <f t="shared" si="7"/>
        <v>0</v>
      </c>
      <c r="AS28" s="51">
        <f t="shared" si="7"/>
        <v>0</v>
      </c>
      <c r="AT28" s="51">
        <f t="shared" si="7"/>
        <v>0</v>
      </c>
      <c r="AU28" s="51">
        <f t="shared" si="7"/>
        <v>0</v>
      </c>
      <c r="AV28" s="51">
        <f t="shared" si="7"/>
        <v>0</v>
      </c>
      <c r="AW28" s="51">
        <f t="shared" si="7"/>
        <v>0</v>
      </c>
      <c r="AX28" s="51">
        <f t="shared" si="7"/>
        <v>0</v>
      </c>
      <c r="AY28" s="51">
        <f t="shared" si="7"/>
        <v>0</v>
      </c>
      <c r="AZ28" s="51">
        <f t="shared" si="7"/>
        <v>0</v>
      </c>
      <c r="BA28" s="51">
        <f t="shared" si="7"/>
        <v>0</v>
      </c>
      <c r="BB28" s="51">
        <f t="shared" si="7"/>
        <v>0</v>
      </c>
      <c r="BC28" s="51">
        <f t="shared" si="7"/>
        <v>0</v>
      </c>
      <c r="BD28" s="51">
        <f t="shared" si="7"/>
        <v>0</v>
      </c>
      <c r="BE28" s="51">
        <f t="shared" si="7"/>
        <v>0</v>
      </c>
      <c r="BF28" s="51">
        <f t="shared" si="7"/>
        <v>0</v>
      </c>
      <c r="BG28" s="51">
        <f t="shared" si="7"/>
        <v>0</v>
      </c>
      <c r="BH28" s="51">
        <f t="shared" si="7"/>
        <v>0</v>
      </c>
      <c r="BI28" s="51">
        <f t="shared" si="7"/>
        <v>14177.2</v>
      </c>
      <c r="BJ28" s="51">
        <f t="shared" si="7"/>
        <v>0</v>
      </c>
      <c r="BK28" s="51">
        <f t="shared" si="7"/>
        <v>14177.2</v>
      </c>
      <c r="BL28" s="51">
        <f t="shared" si="7"/>
        <v>0</v>
      </c>
      <c r="BM28" s="51">
        <f t="shared" si="7"/>
        <v>0</v>
      </c>
      <c r="BN28" s="51">
        <f t="shared" si="7"/>
        <v>0</v>
      </c>
      <c r="BO28" s="51">
        <f t="shared" si="7"/>
        <v>0</v>
      </c>
      <c r="BP28" s="51">
        <f t="shared" si="7"/>
        <v>0</v>
      </c>
      <c r="BQ28" s="51">
        <f t="shared" ref="BQ28:BX28" si="8">BQ23+BQ24+BQ25+BQ26+BQ27</f>
        <v>0</v>
      </c>
      <c r="BR28" s="51">
        <f t="shared" si="8"/>
        <v>0</v>
      </c>
      <c r="BS28" s="51">
        <f t="shared" si="8"/>
        <v>0</v>
      </c>
      <c r="BT28" s="51">
        <f t="shared" si="8"/>
        <v>0</v>
      </c>
      <c r="BU28" s="51">
        <f t="shared" si="8"/>
        <v>0</v>
      </c>
      <c r="BV28" s="51">
        <f t="shared" si="8"/>
        <v>12526462.42</v>
      </c>
      <c r="BW28" s="51">
        <f t="shared" si="8"/>
        <v>0</v>
      </c>
      <c r="BX28" s="51">
        <f t="shared" si="8"/>
        <v>12637250.51</v>
      </c>
    </row>
    <row r="29" spans="2:76" x14ac:dyDescent="0.25">
      <c r="B29" s="24"/>
      <c r="C29" s="3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</row>
    <row r="30" spans="2:76" x14ac:dyDescent="0.25">
      <c r="B30" s="24"/>
      <c r="C30" s="36" t="s">
        <v>110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</row>
    <row r="31" spans="2:76" x14ac:dyDescent="0.25">
      <c r="B31" s="24">
        <v>301</v>
      </c>
      <c r="C31" s="35" t="s">
        <v>111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>
        <f>D31+G31+J31+M31+P31+S31+V31+Y31+AB31+AE31+AH31+AK31+AN31+AQ31+AT31+AW31+AZ31+BC31+BF31+BI31+BL31+BO31+BR31</f>
        <v>0</v>
      </c>
      <c r="BW31" s="51">
        <f t="shared" ref="BW31:BX34" si="9">E31+H31+K31+N31+Q31+T31+W31+Z31+AC31+AF31+AI31+AL31+AO31+AR31+AU31+AX31+BA31+BD31+BG31+BJ31+BM31+BP31+BS31</f>
        <v>0</v>
      </c>
      <c r="BX31" s="51">
        <f t="shared" si="9"/>
        <v>0</v>
      </c>
    </row>
    <row r="32" spans="2:76" x14ac:dyDescent="0.25">
      <c r="B32" s="24">
        <v>302</v>
      </c>
      <c r="C32" s="35" t="s">
        <v>112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>
        <f>D32+G32+J32+M32+P32+S32+V32+Y32+AB32+AE32+AH32+AK32+AN32+AQ32+AT32+AW32+AZ32+BC32+BF32+BI32+BL32+BO32+BR32</f>
        <v>0</v>
      </c>
      <c r="BW32" s="51">
        <f t="shared" si="9"/>
        <v>0</v>
      </c>
      <c r="BX32" s="51">
        <f t="shared" si="9"/>
        <v>0</v>
      </c>
    </row>
    <row r="33" spans="2:76" x14ac:dyDescent="0.25">
      <c r="B33" s="24">
        <v>303</v>
      </c>
      <c r="C33" s="35" t="s">
        <v>113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>
        <f>D33+G33+J33+M33+P33+S33+V33+Y33+AB33+AE33+AH33+AK33+AN33+AQ33+AT33+AW33+AZ33+BC33+BF33+BI33+BL33+BO33+BR33</f>
        <v>0</v>
      </c>
      <c r="BW33" s="51">
        <f t="shared" si="9"/>
        <v>0</v>
      </c>
      <c r="BX33" s="51">
        <f t="shared" si="9"/>
        <v>0</v>
      </c>
    </row>
    <row r="34" spans="2:76" x14ac:dyDescent="0.25">
      <c r="B34" s="24">
        <v>304</v>
      </c>
      <c r="C34" s="35" t="s">
        <v>114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>
        <f>D34+G34+J34+M34+P34+S34+V34+Y34+AB34+AE34+AH34+AK34+AN34+AQ34+AT34+AW34+AZ34+BC34+BF34+BI34+BL34+BO34+BR34</f>
        <v>0</v>
      </c>
      <c r="BW34" s="51">
        <f t="shared" si="9"/>
        <v>0</v>
      </c>
      <c r="BX34" s="51">
        <f t="shared" si="9"/>
        <v>0</v>
      </c>
    </row>
    <row r="35" spans="2:76" x14ac:dyDescent="0.25">
      <c r="B35" s="25">
        <v>300</v>
      </c>
      <c r="C35" s="36" t="s">
        <v>115</v>
      </c>
      <c r="D35" s="51">
        <f>D31+D32+D33+D34</f>
        <v>0</v>
      </c>
      <c r="E35" s="51">
        <f t="shared" ref="E35:BP35" si="10">E31+E32+E33+E34</f>
        <v>0</v>
      </c>
      <c r="F35" s="51">
        <f t="shared" si="10"/>
        <v>0</v>
      </c>
      <c r="G35" s="51">
        <f t="shared" si="10"/>
        <v>0</v>
      </c>
      <c r="H35" s="51">
        <f t="shared" si="10"/>
        <v>0</v>
      </c>
      <c r="I35" s="51">
        <f t="shared" si="10"/>
        <v>0</v>
      </c>
      <c r="J35" s="51">
        <f t="shared" si="10"/>
        <v>0</v>
      </c>
      <c r="K35" s="51">
        <f t="shared" si="10"/>
        <v>0</v>
      </c>
      <c r="L35" s="51">
        <f t="shared" si="10"/>
        <v>0</v>
      </c>
      <c r="M35" s="51">
        <f t="shared" si="10"/>
        <v>0</v>
      </c>
      <c r="N35" s="51">
        <f t="shared" si="10"/>
        <v>0</v>
      </c>
      <c r="O35" s="51">
        <f t="shared" si="10"/>
        <v>0</v>
      </c>
      <c r="P35" s="51">
        <f t="shared" si="10"/>
        <v>0</v>
      </c>
      <c r="Q35" s="51">
        <f t="shared" si="10"/>
        <v>0</v>
      </c>
      <c r="R35" s="51">
        <f t="shared" si="10"/>
        <v>0</v>
      </c>
      <c r="S35" s="51">
        <f t="shared" si="10"/>
        <v>0</v>
      </c>
      <c r="T35" s="51">
        <f t="shared" si="10"/>
        <v>0</v>
      </c>
      <c r="U35" s="51">
        <f t="shared" si="10"/>
        <v>0</v>
      </c>
      <c r="V35" s="51">
        <f t="shared" si="10"/>
        <v>0</v>
      </c>
      <c r="W35" s="51">
        <f t="shared" si="10"/>
        <v>0</v>
      </c>
      <c r="X35" s="51">
        <f t="shared" si="10"/>
        <v>0</v>
      </c>
      <c r="Y35" s="51">
        <f t="shared" si="10"/>
        <v>0</v>
      </c>
      <c r="Z35" s="51">
        <f t="shared" si="10"/>
        <v>0</v>
      </c>
      <c r="AA35" s="51">
        <f t="shared" si="10"/>
        <v>0</v>
      </c>
      <c r="AB35" s="51">
        <f t="shared" si="10"/>
        <v>0</v>
      </c>
      <c r="AC35" s="51">
        <f t="shared" si="10"/>
        <v>0</v>
      </c>
      <c r="AD35" s="51">
        <f t="shared" si="10"/>
        <v>0</v>
      </c>
      <c r="AE35" s="51">
        <f t="shared" si="10"/>
        <v>0</v>
      </c>
      <c r="AF35" s="51">
        <f t="shared" si="10"/>
        <v>0</v>
      </c>
      <c r="AG35" s="51">
        <f t="shared" si="10"/>
        <v>0</v>
      </c>
      <c r="AH35" s="51">
        <f t="shared" si="10"/>
        <v>0</v>
      </c>
      <c r="AI35" s="51">
        <f t="shared" si="10"/>
        <v>0</v>
      </c>
      <c r="AJ35" s="51">
        <f t="shared" si="10"/>
        <v>0</v>
      </c>
      <c r="AK35" s="51">
        <f t="shared" si="10"/>
        <v>0</v>
      </c>
      <c r="AL35" s="51">
        <f t="shared" si="10"/>
        <v>0</v>
      </c>
      <c r="AM35" s="51">
        <f t="shared" si="10"/>
        <v>0</v>
      </c>
      <c r="AN35" s="51">
        <f t="shared" si="10"/>
        <v>0</v>
      </c>
      <c r="AO35" s="51">
        <f t="shared" si="10"/>
        <v>0</v>
      </c>
      <c r="AP35" s="51">
        <f t="shared" si="10"/>
        <v>0</v>
      </c>
      <c r="AQ35" s="51">
        <f t="shared" si="10"/>
        <v>0</v>
      </c>
      <c r="AR35" s="51">
        <f t="shared" si="10"/>
        <v>0</v>
      </c>
      <c r="AS35" s="51">
        <f t="shared" si="10"/>
        <v>0</v>
      </c>
      <c r="AT35" s="51">
        <f t="shared" si="10"/>
        <v>0</v>
      </c>
      <c r="AU35" s="51">
        <f t="shared" si="10"/>
        <v>0</v>
      </c>
      <c r="AV35" s="51">
        <f t="shared" si="10"/>
        <v>0</v>
      </c>
      <c r="AW35" s="51">
        <f t="shared" si="10"/>
        <v>0</v>
      </c>
      <c r="AX35" s="51">
        <f t="shared" si="10"/>
        <v>0</v>
      </c>
      <c r="AY35" s="51">
        <f t="shared" si="10"/>
        <v>0</v>
      </c>
      <c r="AZ35" s="51">
        <f t="shared" si="10"/>
        <v>0</v>
      </c>
      <c r="BA35" s="51">
        <f t="shared" si="10"/>
        <v>0</v>
      </c>
      <c r="BB35" s="51">
        <f t="shared" si="10"/>
        <v>0</v>
      </c>
      <c r="BC35" s="51">
        <f t="shared" si="10"/>
        <v>0</v>
      </c>
      <c r="BD35" s="51">
        <f t="shared" si="10"/>
        <v>0</v>
      </c>
      <c r="BE35" s="51">
        <f t="shared" si="10"/>
        <v>0</v>
      </c>
      <c r="BF35" s="51">
        <f t="shared" si="10"/>
        <v>0</v>
      </c>
      <c r="BG35" s="51">
        <f t="shared" si="10"/>
        <v>0</v>
      </c>
      <c r="BH35" s="51">
        <f t="shared" si="10"/>
        <v>0</v>
      </c>
      <c r="BI35" s="51">
        <f t="shared" si="10"/>
        <v>0</v>
      </c>
      <c r="BJ35" s="51">
        <f t="shared" si="10"/>
        <v>0</v>
      </c>
      <c r="BK35" s="51">
        <f t="shared" si="10"/>
        <v>0</v>
      </c>
      <c r="BL35" s="51">
        <f t="shared" si="10"/>
        <v>0</v>
      </c>
      <c r="BM35" s="51">
        <f t="shared" si="10"/>
        <v>0</v>
      </c>
      <c r="BN35" s="51">
        <f t="shared" si="10"/>
        <v>0</v>
      </c>
      <c r="BO35" s="51">
        <f t="shared" si="10"/>
        <v>0</v>
      </c>
      <c r="BP35" s="51">
        <f t="shared" si="10"/>
        <v>0</v>
      </c>
      <c r="BQ35" s="51">
        <f t="shared" ref="BQ35:BX35" si="11">BQ31+BQ32+BQ33+BQ34</f>
        <v>0</v>
      </c>
      <c r="BR35" s="51">
        <f t="shared" si="11"/>
        <v>0</v>
      </c>
      <c r="BS35" s="51">
        <f t="shared" si="11"/>
        <v>0</v>
      </c>
      <c r="BT35" s="51">
        <f t="shared" si="11"/>
        <v>0</v>
      </c>
      <c r="BU35" s="51">
        <f t="shared" si="11"/>
        <v>0</v>
      </c>
      <c r="BV35" s="51">
        <f t="shared" si="11"/>
        <v>0</v>
      </c>
      <c r="BW35" s="51">
        <f t="shared" si="11"/>
        <v>0</v>
      </c>
      <c r="BX35" s="51">
        <f t="shared" si="11"/>
        <v>0</v>
      </c>
    </row>
    <row r="36" spans="2:76" x14ac:dyDescent="0.25">
      <c r="B36" s="24"/>
      <c r="C36" s="3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</row>
    <row r="37" spans="2:76" x14ac:dyDescent="0.25">
      <c r="B37" s="24"/>
      <c r="C37" s="36" t="s">
        <v>116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</row>
    <row r="38" spans="2:76" x14ac:dyDescent="0.25">
      <c r="B38" s="24">
        <v>401</v>
      </c>
      <c r="C38" s="35" t="s">
        <v>117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>
        <f>D38+G38+J38+M38+P38+S38+V38+Y38+AB38+AE38+AH38+AK38+AN38+AQ38+AT38+AW38+AZ38+BC38+BF38+BI38+BL38+BO38+BR38</f>
        <v>0</v>
      </c>
      <c r="BW38" s="51">
        <f t="shared" ref="BW38:BX41" si="12">E38+H38+K38+N38+Q38+T38+W38+Z38+AC38+AF38+AI38+AL38+AO38+AR38+AU38+AX38+BA38+BD38+BG38+BJ38+BM38+BP38+BS38</f>
        <v>0</v>
      </c>
      <c r="BX38" s="51">
        <f t="shared" si="12"/>
        <v>0</v>
      </c>
    </row>
    <row r="39" spans="2:76" x14ac:dyDescent="0.25">
      <c r="B39" s="24">
        <v>402</v>
      </c>
      <c r="C39" s="35" t="s">
        <v>118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>
        <f>D39+G39+J39+M39+P39+S39+V39+Y39+AB39+AE39+AH39+AK39+AN39+AQ39+AT39+AW39+AZ39+BC39+BF39+BI39+BL39+BO39+BR39</f>
        <v>0</v>
      </c>
      <c r="BW39" s="51">
        <f t="shared" si="12"/>
        <v>0</v>
      </c>
      <c r="BX39" s="51">
        <f t="shared" si="12"/>
        <v>0</v>
      </c>
    </row>
    <row r="40" spans="2:76" x14ac:dyDescent="0.25">
      <c r="B40" s="24">
        <v>403</v>
      </c>
      <c r="C40" s="35" t="s">
        <v>119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>
        <v>384971.71</v>
      </c>
      <c r="BM40" s="51">
        <v>0</v>
      </c>
      <c r="BN40" s="51">
        <v>384971.71</v>
      </c>
      <c r="BO40" s="51"/>
      <c r="BP40" s="51"/>
      <c r="BQ40" s="51"/>
      <c r="BR40" s="51"/>
      <c r="BS40" s="51"/>
      <c r="BT40" s="51"/>
      <c r="BU40" s="51"/>
      <c r="BV40" s="51">
        <f>D40+G40+J40+M40+P40+S40+V40+Y40+AB40+AE40+AH40+AK40+AN40+AQ40+AT40+AW40+AZ40+BC40+BF40+BI40+BL40+BO40+BR40</f>
        <v>384971.71</v>
      </c>
      <c r="BW40" s="51">
        <f t="shared" si="12"/>
        <v>0</v>
      </c>
      <c r="BX40" s="51">
        <f t="shared" si="12"/>
        <v>384971.71</v>
      </c>
    </row>
    <row r="41" spans="2:76" x14ac:dyDescent="0.25">
      <c r="B41" s="24">
        <v>404</v>
      </c>
      <c r="C41" s="35" t="s">
        <v>120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>
        <f>D41+G41+J41+M41+P41+S41+V41+Y41+AB41+AE41+AH41+AK41+AN41+AQ41+AT41+AW41+AZ41+BC41+BF41+BI41+BL41+BO41+BR41</f>
        <v>0</v>
      </c>
      <c r="BW41" s="51">
        <f t="shared" si="12"/>
        <v>0</v>
      </c>
      <c r="BX41" s="51">
        <f t="shared" si="12"/>
        <v>0</v>
      </c>
    </row>
    <row r="42" spans="2:76" x14ac:dyDescent="0.25">
      <c r="B42" s="25">
        <v>400</v>
      </c>
      <c r="C42" s="36" t="s">
        <v>121</v>
      </c>
      <c r="D42" s="51">
        <f>D38+D39+D40+D41</f>
        <v>0</v>
      </c>
      <c r="E42" s="51">
        <f t="shared" ref="E42:BP42" si="13">E38+E39+E40+E41</f>
        <v>0</v>
      </c>
      <c r="F42" s="51">
        <f t="shared" si="13"/>
        <v>0</v>
      </c>
      <c r="G42" s="51">
        <f t="shared" si="13"/>
        <v>0</v>
      </c>
      <c r="H42" s="51">
        <f t="shared" si="13"/>
        <v>0</v>
      </c>
      <c r="I42" s="51">
        <f t="shared" si="13"/>
        <v>0</v>
      </c>
      <c r="J42" s="51">
        <f t="shared" si="13"/>
        <v>0</v>
      </c>
      <c r="K42" s="51">
        <f t="shared" si="13"/>
        <v>0</v>
      </c>
      <c r="L42" s="51">
        <f t="shared" si="13"/>
        <v>0</v>
      </c>
      <c r="M42" s="51">
        <f t="shared" si="13"/>
        <v>0</v>
      </c>
      <c r="N42" s="51">
        <f t="shared" si="13"/>
        <v>0</v>
      </c>
      <c r="O42" s="51">
        <f t="shared" si="13"/>
        <v>0</v>
      </c>
      <c r="P42" s="51">
        <f t="shared" si="13"/>
        <v>0</v>
      </c>
      <c r="Q42" s="51">
        <f t="shared" si="13"/>
        <v>0</v>
      </c>
      <c r="R42" s="51">
        <f t="shared" si="13"/>
        <v>0</v>
      </c>
      <c r="S42" s="51">
        <f t="shared" si="13"/>
        <v>0</v>
      </c>
      <c r="T42" s="51">
        <f t="shared" si="13"/>
        <v>0</v>
      </c>
      <c r="U42" s="51">
        <f t="shared" si="13"/>
        <v>0</v>
      </c>
      <c r="V42" s="51">
        <f t="shared" si="13"/>
        <v>0</v>
      </c>
      <c r="W42" s="51">
        <f t="shared" si="13"/>
        <v>0</v>
      </c>
      <c r="X42" s="51">
        <f t="shared" si="13"/>
        <v>0</v>
      </c>
      <c r="Y42" s="51">
        <f t="shared" si="13"/>
        <v>0</v>
      </c>
      <c r="Z42" s="51">
        <f t="shared" si="13"/>
        <v>0</v>
      </c>
      <c r="AA42" s="51">
        <f t="shared" si="13"/>
        <v>0</v>
      </c>
      <c r="AB42" s="51">
        <f t="shared" si="13"/>
        <v>0</v>
      </c>
      <c r="AC42" s="51">
        <f t="shared" si="13"/>
        <v>0</v>
      </c>
      <c r="AD42" s="51">
        <f t="shared" si="13"/>
        <v>0</v>
      </c>
      <c r="AE42" s="51">
        <f t="shared" si="13"/>
        <v>0</v>
      </c>
      <c r="AF42" s="51">
        <f t="shared" si="13"/>
        <v>0</v>
      </c>
      <c r="AG42" s="51">
        <f t="shared" si="13"/>
        <v>0</v>
      </c>
      <c r="AH42" s="51">
        <f t="shared" si="13"/>
        <v>0</v>
      </c>
      <c r="AI42" s="51">
        <f t="shared" si="13"/>
        <v>0</v>
      </c>
      <c r="AJ42" s="51">
        <f t="shared" si="13"/>
        <v>0</v>
      </c>
      <c r="AK42" s="51">
        <f t="shared" si="13"/>
        <v>0</v>
      </c>
      <c r="AL42" s="51">
        <f t="shared" si="13"/>
        <v>0</v>
      </c>
      <c r="AM42" s="51">
        <f t="shared" si="13"/>
        <v>0</v>
      </c>
      <c r="AN42" s="51">
        <f t="shared" si="13"/>
        <v>0</v>
      </c>
      <c r="AO42" s="51">
        <f t="shared" si="13"/>
        <v>0</v>
      </c>
      <c r="AP42" s="51">
        <f t="shared" si="13"/>
        <v>0</v>
      </c>
      <c r="AQ42" s="51">
        <f t="shared" si="13"/>
        <v>0</v>
      </c>
      <c r="AR42" s="51">
        <f t="shared" si="13"/>
        <v>0</v>
      </c>
      <c r="AS42" s="51">
        <f t="shared" si="13"/>
        <v>0</v>
      </c>
      <c r="AT42" s="51">
        <f t="shared" si="13"/>
        <v>0</v>
      </c>
      <c r="AU42" s="51">
        <f t="shared" si="13"/>
        <v>0</v>
      </c>
      <c r="AV42" s="51">
        <f t="shared" si="13"/>
        <v>0</v>
      </c>
      <c r="AW42" s="51">
        <f t="shared" si="13"/>
        <v>0</v>
      </c>
      <c r="AX42" s="51">
        <f t="shared" si="13"/>
        <v>0</v>
      </c>
      <c r="AY42" s="51">
        <f t="shared" si="13"/>
        <v>0</v>
      </c>
      <c r="AZ42" s="51">
        <f t="shared" si="13"/>
        <v>0</v>
      </c>
      <c r="BA42" s="51">
        <f t="shared" si="13"/>
        <v>0</v>
      </c>
      <c r="BB42" s="51">
        <f t="shared" si="13"/>
        <v>0</v>
      </c>
      <c r="BC42" s="51">
        <f t="shared" si="13"/>
        <v>0</v>
      </c>
      <c r="BD42" s="51">
        <f t="shared" si="13"/>
        <v>0</v>
      </c>
      <c r="BE42" s="51">
        <f t="shared" si="13"/>
        <v>0</v>
      </c>
      <c r="BF42" s="51">
        <f t="shared" si="13"/>
        <v>0</v>
      </c>
      <c r="BG42" s="51">
        <f t="shared" si="13"/>
        <v>0</v>
      </c>
      <c r="BH42" s="51">
        <f t="shared" si="13"/>
        <v>0</v>
      </c>
      <c r="BI42" s="51">
        <f t="shared" si="13"/>
        <v>0</v>
      </c>
      <c r="BJ42" s="51">
        <f t="shared" si="13"/>
        <v>0</v>
      </c>
      <c r="BK42" s="51">
        <f t="shared" si="13"/>
        <v>0</v>
      </c>
      <c r="BL42" s="51">
        <f t="shared" si="13"/>
        <v>384971.71</v>
      </c>
      <c r="BM42" s="51">
        <f t="shared" si="13"/>
        <v>0</v>
      </c>
      <c r="BN42" s="51">
        <f t="shared" si="13"/>
        <v>384971.71</v>
      </c>
      <c r="BO42" s="51">
        <f t="shared" si="13"/>
        <v>0</v>
      </c>
      <c r="BP42" s="51">
        <f t="shared" si="13"/>
        <v>0</v>
      </c>
      <c r="BQ42" s="51">
        <f t="shared" ref="BQ42:BX42" si="14">BQ38+BQ39+BQ40+BQ41</f>
        <v>0</v>
      </c>
      <c r="BR42" s="51">
        <f t="shared" si="14"/>
        <v>0</v>
      </c>
      <c r="BS42" s="51">
        <f t="shared" si="14"/>
        <v>0</v>
      </c>
      <c r="BT42" s="51">
        <f t="shared" si="14"/>
        <v>0</v>
      </c>
      <c r="BU42" s="51">
        <f t="shared" si="14"/>
        <v>0</v>
      </c>
      <c r="BV42" s="51">
        <f t="shared" si="14"/>
        <v>384971.71</v>
      </c>
      <c r="BW42" s="51">
        <f t="shared" si="14"/>
        <v>0</v>
      </c>
      <c r="BX42" s="51">
        <f t="shared" si="14"/>
        <v>384971.71</v>
      </c>
    </row>
    <row r="43" spans="2:76" x14ac:dyDescent="0.25">
      <c r="B43" s="24"/>
      <c r="C43" s="3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</row>
    <row r="44" spans="2:76" x14ac:dyDescent="0.25">
      <c r="B44" s="24"/>
      <c r="C44" s="36" t="s">
        <v>122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</row>
    <row r="45" spans="2:76" x14ac:dyDescent="0.25">
      <c r="B45" s="24">
        <v>501</v>
      </c>
      <c r="C45" s="35" t="s">
        <v>123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>
        <v>3285334.37</v>
      </c>
      <c r="BP45" s="51">
        <v>0</v>
      </c>
      <c r="BQ45" s="51">
        <v>3982401.34</v>
      </c>
      <c r="BR45" s="51"/>
      <c r="BS45" s="51"/>
      <c r="BT45" s="51"/>
      <c r="BU45" s="51"/>
      <c r="BV45" s="51">
        <f>D45+G45+J45+M45+P45+S45+V45+Y45+AB45+AE45+AH45+AK45+AN45+AQ45+AT45+AW45+AZ45+BC45+BF45+BI45+BL45+BO45+BR45</f>
        <v>3285334.37</v>
      </c>
      <c r="BW45" s="51">
        <f>E45+H45+K45+N45+Q45+T45+W45+Z45+AC45+AF45+AI45+AL45+AO45+AR45+AU45+AX45+BA45+BD45+BG45+BJ45+BM45+BP45+BS45</f>
        <v>0</v>
      </c>
      <c r="BX45" s="51">
        <f>F45+I45+L45+O45+R45+U45+X45+AA45+AD45+AG45+AJ45+AM45+AP45+AS45+AV45+AY45+BB45+BE45+BH45+BK45+BN45+BQ45+BT45</f>
        <v>3982401.34</v>
      </c>
    </row>
    <row r="46" spans="2:76" x14ac:dyDescent="0.25">
      <c r="B46" s="25">
        <v>500</v>
      </c>
      <c r="C46" s="36" t="s">
        <v>124</v>
      </c>
      <c r="D46" s="51">
        <f>D45</f>
        <v>0</v>
      </c>
      <c r="E46" s="51">
        <f t="shared" ref="E46:BP46" si="15">E45</f>
        <v>0</v>
      </c>
      <c r="F46" s="51">
        <f t="shared" si="15"/>
        <v>0</v>
      </c>
      <c r="G46" s="51">
        <f t="shared" si="15"/>
        <v>0</v>
      </c>
      <c r="H46" s="51">
        <f t="shared" si="15"/>
        <v>0</v>
      </c>
      <c r="I46" s="51">
        <f t="shared" si="15"/>
        <v>0</v>
      </c>
      <c r="J46" s="51">
        <f t="shared" si="15"/>
        <v>0</v>
      </c>
      <c r="K46" s="51">
        <f t="shared" si="15"/>
        <v>0</v>
      </c>
      <c r="L46" s="51">
        <f t="shared" si="15"/>
        <v>0</v>
      </c>
      <c r="M46" s="51">
        <f t="shared" si="15"/>
        <v>0</v>
      </c>
      <c r="N46" s="51">
        <f t="shared" si="15"/>
        <v>0</v>
      </c>
      <c r="O46" s="51">
        <f t="shared" si="15"/>
        <v>0</v>
      </c>
      <c r="P46" s="51">
        <f t="shared" si="15"/>
        <v>0</v>
      </c>
      <c r="Q46" s="51">
        <f t="shared" si="15"/>
        <v>0</v>
      </c>
      <c r="R46" s="51">
        <f t="shared" si="15"/>
        <v>0</v>
      </c>
      <c r="S46" s="51">
        <f t="shared" si="15"/>
        <v>0</v>
      </c>
      <c r="T46" s="51">
        <f t="shared" si="15"/>
        <v>0</v>
      </c>
      <c r="U46" s="51">
        <f t="shared" si="15"/>
        <v>0</v>
      </c>
      <c r="V46" s="51">
        <f t="shared" si="15"/>
        <v>0</v>
      </c>
      <c r="W46" s="51">
        <f t="shared" si="15"/>
        <v>0</v>
      </c>
      <c r="X46" s="51">
        <f t="shared" si="15"/>
        <v>0</v>
      </c>
      <c r="Y46" s="51">
        <f t="shared" si="15"/>
        <v>0</v>
      </c>
      <c r="Z46" s="51">
        <f t="shared" si="15"/>
        <v>0</v>
      </c>
      <c r="AA46" s="51">
        <f t="shared" si="15"/>
        <v>0</v>
      </c>
      <c r="AB46" s="51">
        <f t="shared" si="15"/>
        <v>0</v>
      </c>
      <c r="AC46" s="51">
        <f t="shared" si="15"/>
        <v>0</v>
      </c>
      <c r="AD46" s="51">
        <f t="shared" si="15"/>
        <v>0</v>
      </c>
      <c r="AE46" s="51">
        <f t="shared" si="15"/>
        <v>0</v>
      </c>
      <c r="AF46" s="51">
        <f t="shared" si="15"/>
        <v>0</v>
      </c>
      <c r="AG46" s="51">
        <f t="shared" si="15"/>
        <v>0</v>
      </c>
      <c r="AH46" s="51">
        <f t="shared" si="15"/>
        <v>0</v>
      </c>
      <c r="AI46" s="51">
        <f t="shared" si="15"/>
        <v>0</v>
      </c>
      <c r="AJ46" s="51">
        <f t="shared" si="15"/>
        <v>0</v>
      </c>
      <c r="AK46" s="51">
        <f t="shared" si="15"/>
        <v>0</v>
      </c>
      <c r="AL46" s="51">
        <f t="shared" si="15"/>
        <v>0</v>
      </c>
      <c r="AM46" s="51">
        <f t="shared" si="15"/>
        <v>0</v>
      </c>
      <c r="AN46" s="51">
        <f t="shared" si="15"/>
        <v>0</v>
      </c>
      <c r="AO46" s="51">
        <f t="shared" si="15"/>
        <v>0</v>
      </c>
      <c r="AP46" s="51">
        <f t="shared" si="15"/>
        <v>0</v>
      </c>
      <c r="AQ46" s="51">
        <f t="shared" si="15"/>
        <v>0</v>
      </c>
      <c r="AR46" s="51">
        <f t="shared" si="15"/>
        <v>0</v>
      </c>
      <c r="AS46" s="51">
        <f t="shared" si="15"/>
        <v>0</v>
      </c>
      <c r="AT46" s="51">
        <f t="shared" si="15"/>
        <v>0</v>
      </c>
      <c r="AU46" s="51">
        <f t="shared" si="15"/>
        <v>0</v>
      </c>
      <c r="AV46" s="51">
        <f t="shared" si="15"/>
        <v>0</v>
      </c>
      <c r="AW46" s="51">
        <f t="shared" si="15"/>
        <v>0</v>
      </c>
      <c r="AX46" s="51">
        <f t="shared" si="15"/>
        <v>0</v>
      </c>
      <c r="AY46" s="51">
        <f t="shared" si="15"/>
        <v>0</v>
      </c>
      <c r="AZ46" s="51">
        <f t="shared" si="15"/>
        <v>0</v>
      </c>
      <c r="BA46" s="51">
        <f t="shared" si="15"/>
        <v>0</v>
      </c>
      <c r="BB46" s="51">
        <f t="shared" si="15"/>
        <v>0</v>
      </c>
      <c r="BC46" s="51">
        <f t="shared" si="15"/>
        <v>0</v>
      </c>
      <c r="BD46" s="51">
        <f t="shared" si="15"/>
        <v>0</v>
      </c>
      <c r="BE46" s="51">
        <f t="shared" si="15"/>
        <v>0</v>
      </c>
      <c r="BF46" s="51">
        <f t="shared" si="15"/>
        <v>0</v>
      </c>
      <c r="BG46" s="51">
        <f t="shared" si="15"/>
        <v>0</v>
      </c>
      <c r="BH46" s="51">
        <f t="shared" si="15"/>
        <v>0</v>
      </c>
      <c r="BI46" s="51">
        <f t="shared" si="15"/>
        <v>0</v>
      </c>
      <c r="BJ46" s="51">
        <f t="shared" si="15"/>
        <v>0</v>
      </c>
      <c r="BK46" s="51">
        <f t="shared" si="15"/>
        <v>0</v>
      </c>
      <c r="BL46" s="51">
        <f t="shared" si="15"/>
        <v>0</v>
      </c>
      <c r="BM46" s="51">
        <f t="shared" si="15"/>
        <v>0</v>
      </c>
      <c r="BN46" s="51">
        <f t="shared" si="15"/>
        <v>0</v>
      </c>
      <c r="BO46" s="51">
        <f t="shared" si="15"/>
        <v>3285334.37</v>
      </c>
      <c r="BP46" s="51">
        <f t="shared" si="15"/>
        <v>0</v>
      </c>
      <c r="BQ46" s="51">
        <f t="shared" ref="BQ46:BX46" si="16">BQ45</f>
        <v>3982401.34</v>
      </c>
      <c r="BR46" s="51">
        <f t="shared" si="16"/>
        <v>0</v>
      </c>
      <c r="BS46" s="51">
        <f t="shared" si="16"/>
        <v>0</v>
      </c>
      <c r="BT46" s="51">
        <f t="shared" si="16"/>
        <v>0</v>
      </c>
      <c r="BU46" s="51">
        <f t="shared" si="16"/>
        <v>0</v>
      </c>
      <c r="BV46" s="51">
        <f t="shared" si="16"/>
        <v>3285334.37</v>
      </c>
      <c r="BW46" s="51">
        <f t="shared" si="16"/>
        <v>0</v>
      </c>
      <c r="BX46" s="51">
        <f t="shared" si="16"/>
        <v>3982401.34</v>
      </c>
    </row>
    <row r="47" spans="2:76" x14ac:dyDescent="0.25">
      <c r="B47" s="24"/>
      <c r="C47" s="3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</row>
    <row r="48" spans="2:76" x14ac:dyDescent="0.25">
      <c r="B48" s="24"/>
      <c r="C48" s="36" t="s">
        <v>125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</row>
    <row r="49" spans="1:76" x14ac:dyDescent="0.25">
      <c r="B49" s="24">
        <v>701</v>
      </c>
      <c r="C49" s="35" t="s">
        <v>126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>
        <f t="shared" ref="BV49:BX50" si="17">D49+G49+J49+M49+P49+S49+V49+Y49+AB49+AE49+AH49+AK49+AN49+AQ49+AT49+AW49+AZ49+BC49+BF49+BI49+BL49+BO49+BR49</f>
        <v>0</v>
      </c>
      <c r="BW49" s="51">
        <f t="shared" si="17"/>
        <v>0</v>
      </c>
      <c r="BX49" s="51">
        <f t="shared" si="17"/>
        <v>0</v>
      </c>
    </row>
    <row r="50" spans="1:76" x14ac:dyDescent="0.25">
      <c r="B50" s="24">
        <v>702</v>
      </c>
      <c r="C50" s="35" t="s">
        <v>127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>
        <v>2327500</v>
      </c>
      <c r="BS50" s="51">
        <v>0</v>
      </c>
      <c r="BT50" s="51">
        <v>2541471.2599999998</v>
      </c>
      <c r="BU50" s="51"/>
      <c r="BV50" s="51">
        <f t="shared" si="17"/>
        <v>2327500</v>
      </c>
      <c r="BW50" s="51">
        <f t="shared" si="17"/>
        <v>0</v>
      </c>
      <c r="BX50" s="51">
        <f t="shared" si="17"/>
        <v>2541471.2599999998</v>
      </c>
    </row>
    <row r="51" spans="1:76" x14ac:dyDescent="0.25">
      <c r="B51" s="25">
        <v>700</v>
      </c>
      <c r="C51" s="36" t="s">
        <v>128</v>
      </c>
      <c r="D51" s="51">
        <f>D49+D50</f>
        <v>0</v>
      </c>
      <c r="E51" s="51">
        <f t="shared" ref="E51:BP51" si="18">E49+E50</f>
        <v>0</v>
      </c>
      <c r="F51" s="51">
        <f t="shared" si="18"/>
        <v>0</v>
      </c>
      <c r="G51" s="51">
        <f t="shared" si="18"/>
        <v>0</v>
      </c>
      <c r="H51" s="51">
        <f t="shared" si="18"/>
        <v>0</v>
      </c>
      <c r="I51" s="51">
        <f t="shared" si="18"/>
        <v>0</v>
      </c>
      <c r="J51" s="51">
        <f t="shared" si="18"/>
        <v>0</v>
      </c>
      <c r="K51" s="51">
        <f t="shared" si="18"/>
        <v>0</v>
      </c>
      <c r="L51" s="51">
        <f t="shared" si="18"/>
        <v>0</v>
      </c>
      <c r="M51" s="51">
        <f t="shared" si="18"/>
        <v>0</v>
      </c>
      <c r="N51" s="51">
        <f t="shared" si="18"/>
        <v>0</v>
      </c>
      <c r="O51" s="51">
        <f t="shared" si="18"/>
        <v>0</v>
      </c>
      <c r="P51" s="51">
        <f t="shared" si="18"/>
        <v>0</v>
      </c>
      <c r="Q51" s="51">
        <f t="shared" si="18"/>
        <v>0</v>
      </c>
      <c r="R51" s="51">
        <f t="shared" si="18"/>
        <v>0</v>
      </c>
      <c r="S51" s="51">
        <f t="shared" si="18"/>
        <v>0</v>
      </c>
      <c r="T51" s="51">
        <f t="shared" si="18"/>
        <v>0</v>
      </c>
      <c r="U51" s="51">
        <f t="shared" si="18"/>
        <v>0</v>
      </c>
      <c r="V51" s="51">
        <f t="shared" si="18"/>
        <v>0</v>
      </c>
      <c r="W51" s="51">
        <f t="shared" si="18"/>
        <v>0</v>
      </c>
      <c r="X51" s="51">
        <f t="shared" si="18"/>
        <v>0</v>
      </c>
      <c r="Y51" s="51">
        <f t="shared" si="18"/>
        <v>0</v>
      </c>
      <c r="Z51" s="51">
        <f t="shared" si="18"/>
        <v>0</v>
      </c>
      <c r="AA51" s="51">
        <f t="shared" si="18"/>
        <v>0</v>
      </c>
      <c r="AB51" s="51">
        <f t="shared" si="18"/>
        <v>0</v>
      </c>
      <c r="AC51" s="51">
        <f t="shared" si="18"/>
        <v>0</v>
      </c>
      <c r="AD51" s="51">
        <f t="shared" si="18"/>
        <v>0</v>
      </c>
      <c r="AE51" s="51">
        <f t="shared" si="18"/>
        <v>0</v>
      </c>
      <c r="AF51" s="51">
        <f t="shared" si="18"/>
        <v>0</v>
      </c>
      <c r="AG51" s="51">
        <f t="shared" si="18"/>
        <v>0</v>
      </c>
      <c r="AH51" s="51">
        <f t="shared" si="18"/>
        <v>0</v>
      </c>
      <c r="AI51" s="51">
        <f t="shared" si="18"/>
        <v>0</v>
      </c>
      <c r="AJ51" s="51">
        <f t="shared" si="18"/>
        <v>0</v>
      </c>
      <c r="AK51" s="51">
        <f t="shared" si="18"/>
        <v>0</v>
      </c>
      <c r="AL51" s="51">
        <f t="shared" si="18"/>
        <v>0</v>
      </c>
      <c r="AM51" s="51">
        <f t="shared" si="18"/>
        <v>0</v>
      </c>
      <c r="AN51" s="51">
        <f t="shared" si="18"/>
        <v>0</v>
      </c>
      <c r="AO51" s="51">
        <f t="shared" si="18"/>
        <v>0</v>
      </c>
      <c r="AP51" s="51">
        <f t="shared" si="18"/>
        <v>0</v>
      </c>
      <c r="AQ51" s="51">
        <f t="shared" si="18"/>
        <v>0</v>
      </c>
      <c r="AR51" s="51">
        <f t="shared" si="18"/>
        <v>0</v>
      </c>
      <c r="AS51" s="51">
        <f t="shared" si="18"/>
        <v>0</v>
      </c>
      <c r="AT51" s="51">
        <f t="shared" si="18"/>
        <v>0</v>
      </c>
      <c r="AU51" s="51">
        <f t="shared" si="18"/>
        <v>0</v>
      </c>
      <c r="AV51" s="51">
        <f t="shared" si="18"/>
        <v>0</v>
      </c>
      <c r="AW51" s="51">
        <f t="shared" si="18"/>
        <v>0</v>
      </c>
      <c r="AX51" s="51">
        <f t="shared" si="18"/>
        <v>0</v>
      </c>
      <c r="AY51" s="51">
        <f t="shared" si="18"/>
        <v>0</v>
      </c>
      <c r="AZ51" s="51">
        <f t="shared" si="18"/>
        <v>0</v>
      </c>
      <c r="BA51" s="51">
        <f t="shared" si="18"/>
        <v>0</v>
      </c>
      <c r="BB51" s="51">
        <f t="shared" si="18"/>
        <v>0</v>
      </c>
      <c r="BC51" s="51">
        <f t="shared" si="18"/>
        <v>0</v>
      </c>
      <c r="BD51" s="51">
        <f t="shared" si="18"/>
        <v>0</v>
      </c>
      <c r="BE51" s="51">
        <f t="shared" si="18"/>
        <v>0</v>
      </c>
      <c r="BF51" s="51">
        <f t="shared" si="18"/>
        <v>0</v>
      </c>
      <c r="BG51" s="51">
        <f t="shared" si="18"/>
        <v>0</v>
      </c>
      <c r="BH51" s="51">
        <f t="shared" si="18"/>
        <v>0</v>
      </c>
      <c r="BI51" s="51">
        <f t="shared" si="18"/>
        <v>0</v>
      </c>
      <c r="BJ51" s="51">
        <f t="shared" si="18"/>
        <v>0</v>
      </c>
      <c r="BK51" s="51">
        <f t="shared" si="18"/>
        <v>0</v>
      </c>
      <c r="BL51" s="51">
        <f t="shared" si="18"/>
        <v>0</v>
      </c>
      <c r="BM51" s="51">
        <f t="shared" si="18"/>
        <v>0</v>
      </c>
      <c r="BN51" s="51">
        <f t="shared" si="18"/>
        <v>0</v>
      </c>
      <c r="BO51" s="51">
        <f t="shared" si="18"/>
        <v>0</v>
      </c>
      <c r="BP51" s="51">
        <f t="shared" si="18"/>
        <v>0</v>
      </c>
      <c r="BQ51" s="51">
        <f t="shared" ref="BQ51:BX51" si="19">BQ49+BQ50</f>
        <v>0</v>
      </c>
      <c r="BR51" s="51">
        <f t="shared" si="19"/>
        <v>2327500</v>
      </c>
      <c r="BS51" s="51">
        <f t="shared" si="19"/>
        <v>0</v>
      </c>
      <c r="BT51" s="51">
        <f t="shared" si="19"/>
        <v>2541471.2599999998</v>
      </c>
      <c r="BU51" s="51">
        <f t="shared" si="19"/>
        <v>0</v>
      </c>
      <c r="BV51" s="51">
        <f t="shared" si="19"/>
        <v>2327500</v>
      </c>
      <c r="BW51" s="51">
        <f t="shared" si="19"/>
        <v>0</v>
      </c>
      <c r="BX51" s="51">
        <f t="shared" si="19"/>
        <v>2541471.2599999998</v>
      </c>
    </row>
    <row r="52" spans="1:76" x14ac:dyDescent="0.25">
      <c r="B52" s="26"/>
      <c r="C52" s="37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</row>
    <row r="53" spans="1:76" ht="25.5" customHeight="1" thickBot="1" x14ac:dyDescent="0.3">
      <c r="B53" s="111" t="s">
        <v>129</v>
      </c>
      <c r="C53" s="112"/>
      <c r="D53" s="57">
        <f>D20+D28+D35+D42+D46+D51</f>
        <v>2798897.81</v>
      </c>
      <c r="E53" s="57">
        <f t="shared" ref="E53:BP53" si="20">E20+E28+E35+E42+E46+E51</f>
        <v>0</v>
      </c>
      <c r="F53" s="57">
        <f t="shared" si="20"/>
        <v>3000776.0100000002</v>
      </c>
      <c r="G53" s="57">
        <f t="shared" si="20"/>
        <v>0</v>
      </c>
      <c r="H53" s="57">
        <f t="shared" si="20"/>
        <v>0</v>
      </c>
      <c r="I53" s="57">
        <f t="shared" si="20"/>
        <v>0</v>
      </c>
      <c r="J53" s="57">
        <f t="shared" si="20"/>
        <v>329945.39</v>
      </c>
      <c r="K53" s="57">
        <f t="shared" si="20"/>
        <v>0</v>
      </c>
      <c r="L53" s="57">
        <f t="shared" si="20"/>
        <v>366521.47</v>
      </c>
      <c r="M53" s="57">
        <f t="shared" si="20"/>
        <v>3725324.92</v>
      </c>
      <c r="N53" s="57">
        <f t="shared" si="20"/>
        <v>0</v>
      </c>
      <c r="O53" s="57">
        <f t="shared" si="20"/>
        <v>3781743.9000000004</v>
      </c>
      <c r="P53" s="57">
        <f t="shared" si="20"/>
        <v>853835</v>
      </c>
      <c r="Q53" s="57">
        <f t="shared" si="20"/>
        <v>0</v>
      </c>
      <c r="R53" s="57">
        <f t="shared" si="20"/>
        <v>1150192.82</v>
      </c>
      <c r="S53" s="57">
        <f t="shared" si="20"/>
        <v>7720.42</v>
      </c>
      <c r="T53" s="57">
        <f t="shared" si="20"/>
        <v>0</v>
      </c>
      <c r="U53" s="57">
        <f t="shared" si="20"/>
        <v>7720.42</v>
      </c>
      <c r="V53" s="57">
        <f t="shared" si="20"/>
        <v>16136</v>
      </c>
      <c r="W53" s="57">
        <f t="shared" si="20"/>
        <v>0</v>
      </c>
      <c r="X53" s="57">
        <f t="shared" si="20"/>
        <v>16136</v>
      </c>
      <c r="Y53" s="57">
        <f t="shared" si="20"/>
        <v>4423722.62</v>
      </c>
      <c r="Z53" s="57">
        <f t="shared" si="20"/>
        <v>0</v>
      </c>
      <c r="AA53" s="57">
        <f t="shared" si="20"/>
        <v>4212703.7300000004</v>
      </c>
      <c r="AB53" s="57">
        <f t="shared" si="20"/>
        <v>2749143.8</v>
      </c>
      <c r="AC53" s="57">
        <f t="shared" si="20"/>
        <v>0</v>
      </c>
      <c r="AD53" s="57">
        <f t="shared" si="20"/>
        <v>2925431.84</v>
      </c>
      <c r="AE53" s="57">
        <f t="shared" si="20"/>
        <v>0</v>
      </c>
      <c r="AF53" s="57">
        <f t="shared" si="20"/>
        <v>0</v>
      </c>
      <c r="AG53" s="57">
        <f t="shared" si="20"/>
        <v>0</v>
      </c>
      <c r="AH53" s="57">
        <f t="shared" si="20"/>
        <v>46700.7</v>
      </c>
      <c r="AI53" s="57">
        <f t="shared" si="20"/>
        <v>0</v>
      </c>
      <c r="AJ53" s="57">
        <f t="shared" si="20"/>
        <v>48500.7</v>
      </c>
      <c r="AK53" s="57">
        <f t="shared" si="20"/>
        <v>3381797.36</v>
      </c>
      <c r="AL53" s="57">
        <f t="shared" si="20"/>
        <v>0</v>
      </c>
      <c r="AM53" s="57">
        <f t="shared" si="20"/>
        <v>3579445.34</v>
      </c>
      <c r="AN53" s="57">
        <f t="shared" si="20"/>
        <v>0</v>
      </c>
      <c r="AO53" s="57">
        <f t="shared" si="20"/>
        <v>0</v>
      </c>
      <c r="AP53" s="57">
        <f t="shared" si="20"/>
        <v>0</v>
      </c>
      <c r="AQ53" s="57">
        <f t="shared" si="20"/>
        <v>18039.13</v>
      </c>
      <c r="AR53" s="57">
        <f t="shared" si="20"/>
        <v>0</v>
      </c>
      <c r="AS53" s="57">
        <f t="shared" si="20"/>
        <v>18039.13</v>
      </c>
      <c r="AT53" s="57">
        <f t="shared" si="20"/>
        <v>0</v>
      </c>
      <c r="AU53" s="57">
        <f t="shared" si="20"/>
        <v>0</v>
      </c>
      <c r="AV53" s="57">
        <f t="shared" si="20"/>
        <v>0</v>
      </c>
      <c r="AW53" s="57">
        <f t="shared" si="20"/>
        <v>0</v>
      </c>
      <c r="AX53" s="57">
        <f t="shared" si="20"/>
        <v>0</v>
      </c>
      <c r="AY53" s="57">
        <f t="shared" si="20"/>
        <v>0</v>
      </c>
      <c r="AZ53" s="57">
        <f t="shared" si="20"/>
        <v>0</v>
      </c>
      <c r="BA53" s="57">
        <f t="shared" si="20"/>
        <v>0</v>
      </c>
      <c r="BB53" s="57">
        <f t="shared" si="20"/>
        <v>0</v>
      </c>
      <c r="BC53" s="57">
        <f t="shared" si="20"/>
        <v>0</v>
      </c>
      <c r="BD53" s="57">
        <f t="shared" si="20"/>
        <v>0</v>
      </c>
      <c r="BE53" s="57">
        <f t="shared" si="20"/>
        <v>0</v>
      </c>
      <c r="BF53" s="57">
        <f t="shared" si="20"/>
        <v>0</v>
      </c>
      <c r="BG53" s="57">
        <f t="shared" si="20"/>
        <v>0</v>
      </c>
      <c r="BH53" s="57">
        <f t="shared" si="20"/>
        <v>0</v>
      </c>
      <c r="BI53" s="57">
        <f t="shared" si="20"/>
        <v>309264.39</v>
      </c>
      <c r="BJ53" s="57">
        <f t="shared" si="20"/>
        <v>0</v>
      </c>
      <c r="BK53" s="57">
        <f t="shared" si="20"/>
        <v>309264.39</v>
      </c>
      <c r="BL53" s="57">
        <f t="shared" si="20"/>
        <v>384971.71</v>
      </c>
      <c r="BM53" s="57">
        <f t="shared" si="20"/>
        <v>0</v>
      </c>
      <c r="BN53" s="57">
        <f t="shared" si="20"/>
        <v>384971.71</v>
      </c>
      <c r="BO53" s="57">
        <f t="shared" si="20"/>
        <v>3285334.37</v>
      </c>
      <c r="BP53" s="57">
        <f t="shared" si="20"/>
        <v>0</v>
      </c>
      <c r="BQ53" s="57">
        <f t="shared" ref="BQ53:BX53" si="21">BQ20+BQ28+BQ35+BQ42+BQ46+BQ51</f>
        <v>3982401.34</v>
      </c>
      <c r="BR53" s="57">
        <f t="shared" si="21"/>
        <v>2327500</v>
      </c>
      <c r="BS53" s="57">
        <f t="shared" si="21"/>
        <v>0</v>
      </c>
      <c r="BT53" s="57">
        <f t="shared" si="21"/>
        <v>2541471.2599999998</v>
      </c>
      <c r="BU53" s="57">
        <f t="shared" si="21"/>
        <v>0</v>
      </c>
      <c r="BV53" s="57">
        <f>BV20+BV28+BV35+BV42+BV46+BV51+BV8</f>
        <v>24703284.210000001</v>
      </c>
      <c r="BW53" s="57">
        <f t="shared" si="21"/>
        <v>0</v>
      </c>
      <c r="BX53" s="57">
        <f t="shared" si="21"/>
        <v>26325320.060000002</v>
      </c>
    </row>
    <row r="54" spans="1:76" s="1" customFormat="1" ht="30" customHeight="1" thickTop="1" x14ac:dyDescent="0.2">
      <c r="A54" s="93"/>
      <c r="B54" s="28" t="s">
        <v>139</v>
      </c>
      <c r="D54" s="58"/>
      <c r="E54" s="58"/>
      <c r="F54" s="59"/>
      <c r="G54" s="59"/>
      <c r="H54" s="59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</row>
  </sheetData>
  <mergeCells count="76">
    <mergeCell ref="BU4:BU5"/>
    <mergeCell ref="BV6:BW6"/>
    <mergeCell ref="BV4:BX5"/>
    <mergeCell ref="BO4:BQ4"/>
    <mergeCell ref="BO5:BQ5"/>
    <mergeCell ref="BO6:BP6"/>
    <mergeCell ref="BR4:BT4"/>
    <mergeCell ref="BR5:BT5"/>
    <mergeCell ref="BR6:BS6"/>
    <mergeCell ref="BF4:BH4"/>
    <mergeCell ref="BF5:BH5"/>
    <mergeCell ref="BF6:BG6"/>
    <mergeCell ref="AT6:AU6"/>
    <mergeCell ref="AW4:AY4"/>
    <mergeCell ref="AW5:AY5"/>
    <mergeCell ref="AZ4:BB4"/>
    <mergeCell ref="AZ5:BB5"/>
    <mergeCell ref="AZ6:BA6"/>
    <mergeCell ref="AW6:AX6"/>
    <mergeCell ref="BI4:BK4"/>
    <mergeCell ref="BI5:BK5"/>
    <mergeCell ref="BI6:BJ6"/>
    <mergeCell ref="B53:C53"/>
    <mergeCell ref="BL4:BN4"/>
    <mergeCell ref="BL5:BN5"/>
    <mergeCell ref="BL6:BM6"/>
    <mergeCell ref="BC4:BE4"/>
    <mergeCell ref="BC5:BE5"/>
    <mergeCell ref="BC6:BD6"/>
    <mergeCell ref="AT5:AV5"/>
    <mergeCell ref="AT4:AV4"/>
    <mergeCell ref="V6:W6"/>
    <mergeCell ref="Y6:Z6"/>
    <mergeCell ref="AB6:AC6"/>
    <mergeCell ref="AE6:AF6"/>
    <mergeCell ref="AH6:AI6"/>
    <mergeCell ref="AH5:AJ5"/>
    <mergeCell ref="AK6:AL6"/>
    <mergeCell ref="AN6:AO6"/>
    <mergeCell ref="AQ6:AR6"/>
    <mergeCell ref="AN4:AP4"/>
    <mergeCell ref="AQ4:AS4"/>
    <mergeCell ref="AK5:AM5"/>
    <mergeCell ref="AN5:AP5"/>
    <mergeCell ref="AK4:AM4"/>
    <mergeCell ref="AQ5:AS5"/>
    <mergeCell ref="V4:X4"/>
    <mergeCell ref="Y4:AA4"/>
    <mergeCell ref="AB4:AD4"/>
    <mergeCell ref="AE4:AG4"/>
    <mergeCell ref="J5:L5"/>
    <mergeCell ref="M4:O4"/>
    <mergeCell ref="M5:O5"/>
    <mergeCell ref="V5:X5"/>
    <mergeCell ref="Y5:AA5"/>
    <mergeCell ref="AB5:AD5"/>
    <mergeCell ref="AE5:AG5"/>
    <mergeCell ref="G6:H6"/>
    <mergeCell ref="J6:K6"/>
    <mergeCell ref="M6:N6"/>
    <mergeCell ref="A1:A1048576"/>
    <mergeCell ref="B1:BX2"/>
    <mergeCell ref="P4:R4"/>
    <mergeCell ref="P5:R5"/>
    <mergeCell ref="P6:Q6"/>
    <mergeCell ref="B4:C7"/>
    <mergeCell ref="S4:U4"/>
    <mergeCell ref="S5:U5"/>
    <mergeCell ref="S6:T6"/>
    <mergeCell ref="J4:L4"/>
    <mergeCell ref="D4:F4"/>
    <mergeCell ref="D5:F5"/>
    <mergeCell ref="D6:E6"/>
    <mergeCell ref="G4:I4"/>
    <mergeCell ref="G5:I5"/>
    <mergeCell ref="AH4:AJ4"/>
  </mergeCells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colBreaks count="3" manualBreakCount="3">
    <brk id="18" max="1048575" man="1"/>
    <brk id="33" max="1048575" man="1"/>
    <brk id="6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pageSetUpPr fitToPage="1"/>
  </sheetPr>
  <dimension ref="A1:BX54"/>
  <sheetViews>
    <sheetView workbookViewId="0">
      <pane xSplit="1" ySplit="7" topLeftCell="BJ44" activePane="bottomRight" state="frozen"/>
      <selection pane="topRight" activeCell="B1" sqref="B1"/>
      <selection pane="bottomLeft" activeCell="A8" sqref="A8"/>
      <selection pane="bottomRight" activeCell="BV54" sqref="BV54"/>
    </sheetView>
  </sheetViews>
  <sheetFormatPr defaultRowHeight="15" x14ac:dyDescent="0.25"/>
  <cols>
    <col min="1" max="1" width="2.5703125" style="93" customWidth="1"/>
    <col min="2" max="2" width="7" style="2" customWidth="1"/>
    <col min="3" max="3" width="50.5703125" customWidth="1"/>
    <col min="4" max="4" width="11.7109375" style="60" bestFit="1" customWidth="1"/>
    <col min="5" max="24" width="10.7109375" style="60" customWidth="1"/>
    <col min="25" max="25" width="11.7109375" style="60" bestFit="1" customWidth="1"/>
    <col min="26" max="27" width="10.7109375" style="60" customWidth="1"/>
    <col min="28" max="28" width="11.7109375" style="60" bestFit="1" customWidth="1"/>
    <col min="29" max="36" width="10.7109375" style="60" customWidth="1"/>
    <col min="37" max="37" width="11.7109375" style="60" bestFit="1" customWidth="1"/>
    <col min="38" max="66" width="10.7109375" style="60" customWidth="1"/>
    <col min="67" max="67" width="11.7109375" style="60" bestFit="1" customWidth="1"/>
    <col min="68" max="69" width="10.7109375" style="60" customWidth="1"/>
    <col min="70" max="70" width="11.7109375" style="60" bestFit="1" customWidth="1"/>
    <col min="71" max="73" width="10.7109375" style="60" customWidth="1"/>
    <col min="74" max="74" width="12.7109375" style="60" bestFit="1" customWidth="1"/>
    <col min="75" max="76" width="10.7109375" style="60" customWidth="1"/>
  </cols>
  <sheetData>
    <row r="1" spans="1:76" x14ac:dyDescent="0.25">
      <c r="B1" s="95" t="s">
        <v>137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</row>
    <row r="2" spans="1:76" ht="15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6" s="30" customFormat="1" ht="15" customHeight="1" thickBot="1" x14ac:dyDescent="0.3">
      <c r="A3" s="93"/>
      <c r="B3" s="90" t="s">
        <v>145</v>
      </c>
      <c r="C3" s="2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ht="15.75" customHeight="1" thickTop="1" x14ac:dyDescent="0.25">
      <c r="B4" s="105" t="s">
        <v>67</v>
      </c>
      <c r="C4" s="106"/>
      <c r="D4" s="97">
        <v>1</v>
      </c>
      <c r="E4" s="98"/>
      <c r="F4" s="99"/>
      <c r="G4" s="97">
        <v>2</v>
      </c>
      <c r="H4" s="98"/>
      <c r="I4" s="99"/>
      <c r="J4" s="97">
        <v>3</v>
      </c>
      <c r="K4" s="98"/>
      <c r="L4" s="99"/>
      <c r="M4" s="97">
        <v>4</v>
      </c>
      <c r="N4" s="98"/>
      <c r="O4" s="99"/>
      <c r="P4" s="97">
        <v>5</v>
      </c>
      <c r="Q4" s="98"/>
      <c r="R4" s="99"/>
      <c r="S4" s="97">
        <v>6</v>
      </c>
      <c r="T4" s="98"/>
      <c r="U4" s="99"/>
      <c r="V4" s="97">
        <v>7</v>
      </c>
      <c r="W4" s="98"/>
      <c r="X4" s="99"/>
      <c r="Y4" s="97">
        <v>8</v>
      </c>
      <c r="Z4" s="98"/>
      <c r="AA4" s="99"/>
      <c r="AB4" s="97">
        <v>9</v>
      </c>
      <c r="AC4" s="98"/>
      <c r="AD4" s="99"/>
      <c r="AE4" s="97">
        <v>10</v>
      </c>
      <c r="AF4" s="98"/>
      <c r="AG4" s="99"/>
      <c r="AH4" s="97">
        <v>11</v>
      </c>
      <c r="AI4" s="98"/>
      <c r="AJ4" s="99"/>
      <c r="AK4" s="97">
        <v>12</v>
      </c>
      <c r="AL4" s="98"/>
      <c r="AM4" s="99"/>
      <c r="AN4" s="97">
        <v>13</v>
      </c>
      <c r="AO4" s="98"/>
      <c r="AP4" s="99"/>
      <c r="AQ4" s="97">
        <v>14</v>
      </c>
      <c r="AR4" s="98"/>
      <c r="AS4" s="99"/>
      <c r="AT4" s="97">
        <v>15</v>
      </c>
      <c r="AU4" s="98"/>
      <c r="AV4" s="99"/>
      <c r="AW4" s="97">
        <v>16</v>
      </c>
      <c r="AX4" s="98"/>
      <c r="AY4" s="99"/>
      <c r="AZ4" s="97">
        <v>17</v>
      </c>
      <c r="BA4" s="98"/>
      <c r="BB4" s="99"/>
      <c r="BC4" s="97">
        <v>18</v>
      </c>
      <c r="BD4" s="98"/>
      <c r="BE4" s="99"/>
      <c r="BF4" s="97">
        <v>19</v>
      </c>
      <c r="BG4" s="98"/>
      <c r="BH4" s="99"/>
      <c r="BI4" s="97">
        <v>20</v>
      </c>
      <c r="BJ4" s="98"/>
      <c r="BK4" s="99"/>
      <c r="BL4" s="97">
        <v>50</v>
      </c>
      <c r="BM4" s="98"/>
      <c r="BN4" s="99"/>
      <c r="BO4" s="97">
        <v>60</v>
      </c>
      <c r="BP4" s="98"/>
      <c r="BQ4" s="99"/>
      <c r="BR4" s="97">
        <v>99</v>
      </c>
      <c r="BS4" s="98"/>
      <c r="BT4" s="99"/>
      <c r="BU4" s="113" t="s">
        <v>133</v>
      </c>
      <c r="BV4" s="115" t="s">
        <v>134</v>
      </c>
      <c r="BW4" s="116"/>
      <c r="BX4" s="117"/>
    </row>
    <row r="5" spans="1:76" ht="24" customHeight="1" x14ac:dyDescent="0.25">
      <c r="B5" s="107"/>
      <c r="C5" s="108"/>
      <c r="D5" s="100" t="s">
        <v>71</v>
      </c>
      <c r="E5" s="101"/>
      <c r="F5" s="102"/>
      <c r="G5" s="100" t="s">
        <v>72</v>
      </c>
      <c r="H5" s="101"/>
      <c r="I5" s="102"/>
      <c r="J5" s="100" t="s">
        <v>73</v>
      </c>
      <c r="K5" s="101"/>
      <c r="L5" s="102"/>
      <c r="M5" s="100" t="s">
        <v>74</v>
      </c>
      <c r="N5" s="101"/>
      <c r="O5" s="102"/>
      <c r="P5" s="100" t="s">
        <v>75</v>
      </c>
      <c r="Q5" s="101"/>
      <c r="R5" s="102"/>
      <c r="S5" s="100" t="s">
        <v>76</v>
      </c>
      <c r="T5" s="101"/>
      <c r="U5" s="102"/>
      <c r="V5" s="100" t="s">
        <v>77</v>
      </c>
      <c r="W5" s="101"/>
      <c r="X5" s="102"/>
      <c r="Y5" s="100" t="s">
        <v>78</v>
      </c>
      <c r="Z5" s="101"/>
      <c r="AA5" s="102"/>
      <c r="AB5" s="100" t="s">
        <v>79</v>
      </c>
      <c r="AC5" s="101"/>
      <c r="AD5" s="102"/>
      <c r="AE5" s="100" t="s">
        <v>80</v>
      </c>
      <c r="AF5" s="101"/>
      <c r="AG5" s="102"/>
      <c r="AH5" s="100" t="s">
        <v>81</v>
      </c>
      <c r="AI5" s="101"/>
      <c r="AJ5" s="102"/>
      <c r="AK5" s="100" t="s">
        <v>82</v>
      </c>
      <c r="AL5" s="101"/>
      <c r="AM5" s="102"/>
      <c r="AN5" s="100" t="s">
        <v>83</v>
      </c>
      <c r="AO5" s="101"/>
      <c r="AP5" s="102"/>
      <c r="AQ5" s="100" t="s">
        <v>84</v>
      </c>
      <c r="AR5" s="101"/>
      <c r="AS5" s="102"/>
      <c r="AT5" s="100" t="s">
        <v>85</v>
      </c>
      <c r="AU5" s="101"/>
      <c r="AV5" s="102"/>
      <c r="AW5" s="100" t="s">
        <v>86</v>
      </c>
      <c r="AX5" s="101"/>
      <c r="AY5" s="102"/>
      <c r="AZ5" s="100" t="s">
        <v>87</v>
      </c>
      <c r="BA5" s="101"/>
      <c r="BB5" s="102"/>
      <c r="BC5" s="100" t="s">
        <v>88</v>
      </c>
      <c r="BD5" s="101"/>
      <c r="BE5" s="102"/>
      <c r="BF5" s="100" t="s">
        <v>89</v>
      </c>
      <c r="BG5" s="101"/>
      <c r="BH5" s="102"/>
      <c r="BI5" s="100" t="s">
        <v>90</v>
      </c>
      <c r="BJ5" s="101"/>
      <c r="BK5" s="102"/>
      <c r="BL5" s="100" t="s">
        <v>130</v>
      </c>
      <c r="BM5" s="101"/>
      <c r="BN5" s="102"/>
      <c r="BO5" s="100" t="s">
        <v>131</v>
      </c>
      <c r="BP5" s="101"/>
      <c r="BQ5" s="102"/>
      <c r="BR5" s="100" t="s">
        <v>132</v>
      </c>
      <c r="BS5" s="101"/>
      <c r="BT5" s="102"/>
      <c r="BU5" s="114"/>
      <c r="BV5" s="118"/>
      <c r="BW5" s="119"/>
      <c r="BX5" s="120"/>
    </row>
    <row r="6" spans="1:76" x14ac:dyDescent="0.25">
      <c r="B6" s="107"/>
      <c r="C6" s="108"/>
      <c r="D6" s="103" t="s">
        <v>68</v>
      </c>
      <c r="E6" s="104"/>
      <c r="F6" s="40" t="s">
        <v>70</v>
      </c>
      <c r="G6" s="103" t="s">
        <v>68</v>
      </c>
      <c r="H6" s="104"/>
      <c r="I6" s="40" t="s">
        <v>70</v>
      </c>
      <c r="J6" s="103" t="s">
        <v>68</v>
      </c>
      <c r="K6" s="104"/>
      <c r="L6" s="40" t="s">
        <v>70</v>
      </c>
      <c r="M6" s="103" t="s">
        <v>68</v>
      </c>
      <c r="N6" s="104"/>
      <c r="O6" s="40" t="s">
        <v>70</v>
      </c>
      <c r="P6" s="103" t="s">
        <v>68</v>
      </c>
      <c r="Q6" s="104"/>
      <c r="R6" s="40" t="s">
        <v>70</v>
      </c>
      <c r="S6" s="103" t="s">
        <v>68</v>
      </c>
      <c r="T6" s="104"/>
      <c r="U6" s="40" t="s">
        <v>70</v>
      </c>
      <c r="V6" s="103" t="s">
        <v>68</v>
      </c>
      <c r="W6" s="104"/>
      <c r="X6" s="40" t="s">
        <v>70</v>
      </c>
      <c r="Y6" s="103" t="s">
        <v>68</v>
      </c>
      <c r="Z6" s="104"/>
      <c r="AA6" s="40" t="s">
        <v>70</v>
      </c>
      <c r="AB6" s="103" t="s">
        <v>68</v>
      </c>
      <c r="AC6" s="104"/>
      <c r="AD6" s="40" t="s">
        <v>70</v>
      </c>
      <c r="AE6" s="103" t="s">
        <v>68</v>
      </c>
      <c r="AF6" s="104"/>
      <c r="AG6" s="40" t="s">
        <v>70</v>
      </c>
      <c r="AH6" s="103" t="s">
        <v>68</v>
      </c>
      <c r="AI6" s="104"/>
      <c r="AJ6" s="40" t="s">
        <v>70</v>
      </c>
      <c r="AK6" s="103" t="s">
        <v>68</v>
      </c>
      <c r="AL6" s="104"/>
      <c r="AM6" s="40" t="s">
        <v>70</v>
      </c>
      <c r="AN6" s="103" t="s">
        <v>68</v>
      </c>
      <c r="AO6" s="104"/>
      <c r="AP6" s="40" t="s">
        <v>70</v>
      </c>
      <c r="AQ6" s="103" t="s">
        <v>68</v>
      </c>
      <c r="AR6" s="104"/>
      <c r="AS6" s="40" t="s">
        <v>70</v>
      </c>
      <c r="AT6" s="103" t="s">
        <v>68</v>
      </c>
      <c r="AU6" s="104"/>
      <c r="AV6" s="40" t="s">
        <v>70</v>
      </c>
      <c r="AW6" s="103" t="s">
        <v>68</v>
      </c>
      <c r="AX6" s="104"/>
      <c r="AY6" s="40" t="s">
        <v>70</v>
      </c>
      <c r="AZ6" s="103" t="s">
        <v>68</v>
      </c>
      <c r="BA6" s="104"/>
      <c r="BB6" s="40" t="s">
        <v>70</v>
      </c>
      <c r="BC6" s="103" t="s">
        <v>68</v>
      </c>
      <c r="BD6" s="104"/>
      <c r="BE6" s="40" t="s">
        <v>70</v>
      </c>
      <c r="BF6" s="103" t="s">
        <v>68</v>
      </c>
      <c r="BG6" s="104"/>
      <c r="BH6" s="40" t="s">
        <v>70</v>
      </c>
      <c r="BI6" s="103" t="s">
        <v>68</v>
      </c>
      <c r="BJ6" s="104"/>
      <c r="BK6" s="40" t="s">
        <v>70</v>
      </c>
      <c r="BL6" s="103" t="s">
        <v>68</v>
      </c>
      <c r="BM6" s="104"/>
      <c r="BN6" s="40" t="s">
        <v>70</v>
      </c>
      <c r="BO6" s="103" t="s">
        <v>68</v>
      </c>
      <c r="BP6" s="104"/>
      <c r="BQ6" s="40" t="s">
        <v>70</v>
      </c>
      <c r="BR6" s="103" t="s">
        <v>68</v>
      </c>
      <c r="BS6" s="104"/>
      <c r="BT6" s="40" t="s">
        <v>70</v>
      </c>
      <c r="BU6" s="41" t="s">
        <v>68</v>
      </c>
      <c r="BV6" s="103" t="s">
        <v>68</v>
      </c>
      <c r="BW6" s="104"/>
      <c r="BX6" s="40" t="s">
        <v>70</v>
      </c>
    </row>
    <row r="7" spans="1:76" ht="34.5" thickBot="1" x14ac:dyDescent="0.3">
      <c r="B7" s="109"/>
      <c r="C7" s="110"/>
      <c r="D7" s="42"/>
      <c r="E7" s="43" t="s">
        <v>69</v>
      </c>
      <c r="F7" s="44"/>
      <c r="G7" s="42"/>
      <c r="H7" s="43" t="s">
        <v>69</v>
      </c>
      <c r="I7" s="44"/>
      <c r="J7" s="42"/>
      <c r="K7" s="43" t="s">
        <v>69</v>
      </c>
      <c r="L7" s="44"/>
      <c r="M7" s="42"/>
      <c r="N7" s="43" t="s">
        <v>69</v>
      </c>
      <c r="O7" s="44"/>
      <c r="P7" s="42"/>
      <c r="Q7" s="43" t="s">
        <v>69</v>
      </c>
      <c r="R7" s="44"/>
      <c r="S7" s="42"/>
      <c r="T7" s="43" t="s">
        <v>69</v>
      </c>
      <c r="U7" s="44"/>
      <c r="V7" s="42"/>
      <c r="W7" s="43" t="s">
        <v>69</v>
      </c>
      <c r="X7" s="44"/>
      <c r="Y7" s="42"/>
      <c r="Z7" s="43" t="s">
        <v>69</v>
      </c>
      <c r="AA7" s="44"/>
      <c r="AB7" s="42"/>
      <c r="AC7" s="43" t="s">
        <v>69</v>
      </c>
      <c r="AD7" s="44"/>
      <c r="AE7" s="42"/>
      <c r="AF7" s="43" t="s">
        <v>69</v>
      </c>
      <c r="AG7" s="44"/>
      <c r="AH7" s="42"/>
      <c r="AI7" s="43" t="s">
        <v>69</v>
      </c>
      <c r="AJ7" s="44"/>
      <c r="AK7" s="42"/>
      <c r="AL7" s="43" t="s">
        <v>69</v>
      </c>
      <c r="AM7" s="44"/>
      <c r="AN7" s="42"/>
      <c r="AO7" s="43" t="s">
        <v>69</v>
      </c>
      <c r="AP7" s="44"/>
      <c r="AQ7" s="42"/>
      <c r="AR7" s="43" t="s">
        <v>69</v>
      </c>
      <c r="AS7" s="44"/>
      <c r="AT7" s="42"/>
      <c r="AU7" s="43" t="s">
        <v>69</v>
      </c>
      <c r="AV7" s="44"/>
      <c r="AW7" s="42"/>
      <c r="AX7" s="43" t="s">
        <v>69</v>
      </c>
      <c r="AY7" s="44"/>
      <c r="AZ7" s="42"/>
      <c r="BA7" s="43" t="s">
        <v>69</v>
      </c>
      <c r="BB7" s="44"/>
      <c r="BC7" s="42"/>
      <c r="BD7" s="43" t="s">
        <v>69</v>
      </c>
      <c r="BE7" s="44"/>
      <c r="BF7" s="42"/>
      <c r="BG7" s="43" t="s">
        <v>69</v>
      </c>
      <c r="BH7" s="44"/>
      <c r="BI7" s="42"/>
      <c r="BJ7" s="43" t="s">
        <v>69</v>
      </c>
      <c r="BK7" s="44"/>
      <c r="BL7" s="42"/>
      <c r="BM7" s="43" t="s">
        <v>69</v>
      </c>
      <c r="BN7" s="44"/>
      <c r="BO7" s="42"/>
      <c r="BP7" s="43" t="s">
        <v>69</v>
      </c>
      <c r="BQ7" s="44"/>
      <c r="BR7" s="42"/>
      <c r="BS7" s="43" t="s">
        <v>69</v>
      </c>
      <c r="BT7" s="44"/>
      <c r="BU7" s="45"/>
      <c r="BV7" s="42"/>
      <c r="BW7" s="43" t="s">
        <v>69</v>
      </c>
      <c r="BX7" s="44"/>
    </row>
    <row r="8" spans="1:76" ht="33" customHeight="1" thickTop="1" thickBot="1" x14ac:dyDescent="0.3">
      <c r="B8" s="23"/>
      <c r="C8" s="3" t="s">
        <v>102</v>
      </c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46"/>
      <c r="AI8" s="47"/>
      <c r="AJ8" s="48"/>
      <c r="AK8" s="46"/>
      <c r="AL8" s="47"/>
      <c r="AM8" s="48"/>
      <c r="AN8" s="46"/>
      <c r="AO8" s="47"/>
      <c r="AP8" s="48"/>
      <c r="AQ8" s="46"/>
      <c r="AR8" s="47"/>
      <c r="AS8" s="48"/>
      <c r="AT8" s="46"/>
      <c r="AU8" s="47"/>
      <c r="AV8" s="48"/>
      <c r="AW8" s="46"/>
      <c r="AX8" s="47"/>
      <c r="AY8" s="48"/>
      <c r="AZ8" s="46"/>
      <c r="BA8" s="47"/>
      <c r="BB8" s="48"/>
      <c r="BC8" s="46"/>
      <c r="BD8" s="47"/>
      <c r="BE8" s="48"/>
      <c r="BF8" s="46"/>
      <c r="BG8" s="47"/>
      <c r="BH8" s="48"/>
      <c r="BI8" s="46"/>
      <c r="BJ8" s="47"/>
      <c r="BK8" s="48"/>
      <c r="BL8" s="46"/>
      <c r="BM8" s="47"/>
      <c r="BN8" s="48"/>
      <c r="BO8" s="46"/>
      <c r="BP8" s="47"/>
      <c r="BQ8" s="48"/>
      <c r="BR8" s="46"/>
      <c r="BS8" s="47"/>
      <c r="BT8" s="48"/>
      <c r="BU8" s="49">
        <v>44950.59</v>
      </c>
      <c r="BV8" s="50">
        <f>BU8</f>
        <v>44950.59</v>
      </c>
      <c r="BW8" s="51"/>
      <c r="BX8" s="52"/>
    </row>
    <row r="9" spans="1:76" ht="15.75" thickTop="1" x14ac:dyDescent="0.25">
      <c r="B9" s="24"/>
      <c r="C9" s="22" t="s">
        <v>91</v>
      </c>
      <c r="D9" s="53"/>
      <c r="E9" s="54"/>
      <c r="F9" s="55"/>
      <c r="G9" s="53"/>
      <c r="H9" s="54"/>
      <c r="I9" s="55"/>
      <c r="J9" s="53"/>
      <c r="K9" s="54"/>
      <c r="L9" s="55"/>
      <c r="M9" s="53"/>
      <c r="N9" s="54"/>
      <c r="O9" s="55"/>
      <c r="P9" s="53"/>
      <c r="Q9" s="54"/>
      <c r="R9" s="55"/>
      <c r="S9" s="53"/>
      <c r="T9" s="54"/>
      <c r="U9" s="55"/>
      <c r="V9" s="53"/>
      <c r="W9" s="54"/>
      <c r="X9" s="55"/>
      <c r="Y9" s="53"/>
      <c r="Z9" s="54"/>
      <c r="AA9" s="55"/>
      <c r="AB9" s="53"/>
      <c r="AC9" s="54"/>
      <c r="AD9" s="55"/>
      <c r="AE9" s="53"/>
      <c r="AF9" s="54"/>
      <c r="AG9" s="55"/>
      <c r="AH9" s="53"/>
      <c r="AI9" s="54"/>
      <c r="AJ9" s="55"/>
      <c r="AK9" s="53"/>
      <c r="AL9" s="54"/>
      <c r="AM9" s="55"/>
      <c r="AN9" s="53"/>
      <c r="AO9" s="54"/>
      <c r="AP9" s="55"/>
      <c r="AQ9" s="53"/>
      <c r="AR9" s="54"/>
      <c r="AS9" s="55"/>
      <c r="AT9" s="53"/>
      <c r="AU9" s="54"/>
      <c r="AV9" s="55"/>
      <c r="AW9" s="53"/>
      <c r="AX9" s="54"/>
      <c r="AY9" s="55"/>
      <c r="AZ9" s="53"/>
      <c r="BA9" s="54"/>
      <c r="BB9" s="55"/>
      <c r="BC9" s="53"/>
      <c r="BD9" s="54"/>
      <c r="BE9" s="55"/>
      <c r="BF9" s="53"/>
      <c r="BG9" s="54"/>
      <c r="BH9" s="55"/>
      <c r="BI9" s="53"/>
      <c r="BJ9" s="54"/>
      <c r="BK9" s="55"/>
      <c r="BL9" s="53"/>
      <c r="BM9" s="54"/>
      <c r="BN9" s="55"/>
      <c r="BO9" s="53"/>
      <c r="BP9" s="54"/>
      <c r="BQ9" s="55"/>
      <c r="BR9" s="53"/>
      <c r="BS9" s="54"/>
      <c r="BT9" s="55"/>
      <c r="BU9" s="56"/>
      <c r="BV9" s="53"/>
      <c r="BW9" s="54"/>
      <c r="BX9" s="55"/>
    </row>
    <row r="10" spans="1:76" x14ac:dyDescent="0.25">
      <c r="B10" s="24">
        <v>101</v>
      </c>
      <c r="C10" s="35" t="s">
        <v>92</v>
      </c>
      <c r="D10" s="51">
        <v>971342.28</v>
      </c>
      <c r="E10" s="51">
        <v>0</v>
      </c>
      <c r="F10" s="51">
        <v>0</v>
      </c>
      <c r="G10" s="51"/>
      <c r="H10" s="51"/>
      <c r="I10" s="51"/>
      <c r="J10" s="51">
        <v>209201.03</v>
      </c>
      <c r="K10" s="51">
        <v>0</v>
      </c>
      <c r="L10" s="51">
        <v>0</v>
      </c>
      <c r="M10" s="51">
        <v>87043.65</v>
      </c>
      <c r="N10" s="51">
        <v>0</v>
      </c>
      <c r="O10" s="51">
        <v>0</v>
      </c>
      <c r="P10" s="51"/>
      <c r="Q10" s="51"/>
      <c r="R10" s="51"/>
      <c r="S10" s="51"/>
      <c r="T10" s="51"/>
      <c r="U10" s="51"/>
      <c r="V10" s="51"/>
      <c r="W10" s="51"/>
      <c r="X10" s="51"/>
      <c r="Y10" s="51">
        <v>117271.52</v>
      </c>
      <c r="Z10" s="51">
        <v>0</v>
      </c>
      <c r="AA10" s="51"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>
        <v>26603.26</v>
      </c>
      <c r="AL10" s="51">
        <v>0</v>
      </c>
      <c r="AM10" s="51">
        <v>0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>
        <f>D10+G10+J10+M10+P10+S10+V10+Y10+AB10+AE10+AH10+AK10+AN10+AQ10+AT10+AW10+AZ10+BC10+BF10+BI10+BL10+BO10+BR10</f>
        <v>1411461.74</v>
      </c>
      <c r="BW10" s="51">
        <f>E10+H10+K10+N10+Q10+T10+W10+Z10+AC10+AF10+AI10+AL10+AO10+AR10+AU10+AX10+BA10+BD10+BG10+BJ10+BM10+BP10+BS10</f>
        <v>0</v>
      </c>
      <c r="BX10" s="51">
        <f>F10+I10+L10+O10+R10+U10+X10+AA10+AD10+AG10+AJ10+AM10+AP10+AS10+AV10+AY10+BB10+BE10+BH10+BK10+BN10+BQ10+BT10</f>
        <v>0</v>
      </c>
    </row>
    <row r="11" spans="1:76" x14ac:dyDescent="0.25">
      <c r="B11" s="24">
        <v>102</v>
      </c>
      <c r="C11" s="35" t="s">
        <v>93</v>
      </c>
      <c r="D11" s="51">
        <v>67976.86</v>
      </c>
      <c r="E11" s="51">
        <v>0</v>
      </c>
      <c r="F11" s="51">
        <v>0</v>
      </c>
      <c r="G11" s="51"/>
      <c r="H11" s="51"/>
      <c r="I11" s="51"/>
      <c r="J11" s="51">
        <v>13786.74</v>
      </c>
      <c r="K11" s="51">
        <v>0</v>
      </c>
      <c r="L11" s="51">
        <v>0</v>
      </c>
      <c r="M11" s="51">
        <v>1718.76</v>
      </c>
      <c r="N11" s="51">
        <v>0</v>
      </c>
      <c r="O11" s="51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51">
        <v>40318.1</v>
      </c>
      <c r="Z11" s="51">
        <v>0</v>
      </c>
      <c r="AA11" s="51">
        <v>0</v>
      </c>
      <c r="AB11" s="51">
        <v>25000</v>
      </c>
      <c r="AC11" s="51">
        <v>0</v>
      </c>
      <c r="AD11" s="51">
        <v>0</v>
      </c>
      <c r="AE11" s="51"/>
      <c r="AF11" s="51"/>
      <c r="AG11" s="51"/>
      <c r="AH11" s="51"/>
      <c r="AI11" s="51"/>
      <c r="AJ11" s="51"/>
      <c r="AK11" s="51">
        <v>1773.55</v>
      </c>
      <c r="AL11" s="51">
        <v>0</v>
      </c>
      <c r="AM11" s="51">
        <v>0</v>
      </c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>
        <f t="shared" ref="BV11:BX19" si="0">D11+G11+J11+M11+P11+S11+V11+Y11+AB11+AE11+AH11+AK11+AN11+AQ11+AT11+AW11+AZ11+BC11+BF11+BI11+BL11+BO11+BR11</f>
        <v>150574.00999999998</v>
      </c>
      <c r="BW11" s="51">
        <f t="shared" si="0"/>
        <v>0</v>
      </c>
      <c r="BX11" s="51">
        <f t="shared" si="0"/>
        <v>0</v>
      </c>
    </row>
    <row r="12" spans="1:76" x14ac:dyDescent="0.25">
      <c r="B12" s="24">
        <v>103</v>
      </c>
      <c r="C12" s="35" t="s">
        <v>94</v>
      </c>
      <c r="D12" s="51">
        <v>366168.96</v>
      </c>
      <c r="E12" s="51">
        <v>0</v>
      </c>
      <c r="F12" s="51">
        <v>0</v>
      </c>
      <c r="G12" s="51"/>
      <c r="H12" s="51"/>
      <c r="I12" s="51"/>
      <c r="J12" s="51">
        <v>68540</v>
      </c>
      <c r="K12" s="51">
        <v>0</v>
      </c>
      <c r="L12" s="51">
        <v>0</v>
      </c>
      <c r="M12" s="51">
        <v>348500</v>
      </c>
      <c r="N12" s="51">
        <v>0</v>
      </c>
      <c r="O12" s="51">
        <v>0</v>
      </c>
      <c r="P12" s="51">
        <v>6500</v>
      </c>
      <c r="Q12" s="51">
        <v>0</v>
      </c>
      <c r="R12" s="51">
        <v>0</v>
      </c>
      <c r="S12" s="51">
        <v>500</v>
      </c>
      <c r="T12" s="51">
        <v>0</v>
      </c>
      <c r="U12" s="51">
        <v>0</v>
      </c>
      <c r="V12" s="51"/>
      <c r="W12" s="51"/>
      <c r="X12" s="51"/>
      <c r="Y12" s="51">
        <v>13500</v>
      </c>
      <c r="Z12" s="51">
        <v>0</v>
      </c>
      <c r="AA12" s="51">
        <v>0</v>
      </c>
      <c r="AB12" s="51">
        <v>1234014.8999999999</v>
      </c>
      <c r="AC12" s="51">
        <v>0</v>
      </c>
      <c r="AD12" s="51">
        <v>0</v>
      </c>
      <c r="AE12" s="51"/>
      <c r="AF12" s="51"/>
      <c r="AG12" s="51"/>
      <c r="AH12" s="51"/>
      <c r="AI12" s="51"/>
      <c r="AJ12" s="51"/>
      <c r="AK12" s="51">
        <v>239500</v>
      </c>
      <c r="AL12" s="51">
        <v>0</v>
      </c>
      <c r="AM12" s="51">
        <v>0</v>
      </c>
      <c r="AN12" s="51"/>
      <c r="AO12" s="51"/>
      <c r="AP12" s="51"/>
      <c r="AQ12" s="51">
        <v>0</v>
      </c>
      <c r="AR12" s="51">
        <v>0</v>
      </c>
      <c r="AS12" s="51">
        <v>0</v>
      </c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>
        <f t="shared" si="0"/>
        <v>2277223.86</v>
      </c>
      <c r="BW12" s="51">
        <f t="shared" si="0"/>
        <v>0</v>
      </c>
      <c r="BX12" s="51">
        <f t="shared" si="0"/>
        <v>0</v>
      </c>
    </row>
    <row r="13" spans="1:76" x14ac:dyDescent="0.25">
      <c r="B13" s="24">
        <v>104</v>
      </c>
      <c r="C13" s="35" t="s">
        <v>19</v>
      </c>
      <c r="D13" s="51">
        <v>66638</v>
      </c>
      <c r="E13" s="51">
        <v>0</v>
      </c>
      <c r="F13" s="51">
        <v>0</v>
      </c>
      <c r="G13" s="51"/>
      <c r="H13" s="51"/>
      <c r="I13" s="51"/>
      <c r="J13" s="51"/>
      <c r="K13" s="51"/>
      <c r="L13" s="51"/>
      <c r="M13" s="51">
        <v>39300</v>
      </c>
      <c r="N13" s="51">
        <v>0</v>
      </c>
      <c r="O13" s="51">
        <v>0</v>
      </c>
      <c r="P13" s="51">
        <v>17000</v>
      </c>
      <c r="Q13" s="51">
        <v>0</v>
      </c>
      <c r="R13" s="51">
        <v>0</v>
      </c>
      <c r="S13" s="51">
        <v>200</v>
      </c>
      <c r="T13" s="51">
        <v>0</v>
      </c>
      <c r="U13" s="51">
        <v>0</v>
      </c>
      <c r="V13" s="51">
        <v>10000</v>
      </c>
      <c r="W13" s="51">
        <v>0</v>
      </c>
      <c r="X13" s="51">
        <v>0</v>
      </c>
      <c r="Y13" s="51"/>
      <c r="Z13" s="51"/>
      <c r="AA13" s="51"/>
      <c r="AB13" s="51">
        <v>500</v>
      </c>
      <c r="AC13" s="51">
        <v>0</v>
      </c>
      <c r="AD13" s="51">
        <v>0</v>
      </c>
      <c r="AE13" s="51"/>
      <c r="AF13" s="51"/>
      <c r="AG13" s="51"/>
      <c r="AH13" s="51">
        <v>10000</v>
      </c>
      <c r="AI13" s="51">
        <v>0</v>
      </c>
      <c r="AJ13" s="51">
        <v>0</v>
      </c>
      <c r="AK13" s="51">
        <v>78629</v>
      </c>
      <c r="AL13" s="51">
        <v>0</v>
      </c>
      <c r="AM13" s="51">
        <v>0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>
        <f t="shared" si="0"/>
        <v>222267</v>
      </c>
      <c r="BW13" s="51">
        <f t="shared" si="0"/>
        <v>0</v>
      </c>
      <c r="BX13" s="51">
        <f t="shared" si="0"/>
        <v>0</v>
      </c>
    </row>
    <row r="14" spans="1:76" x14ac:dyDescent="0.25">
      <c r="B14" s="24">
        <v>105</v>
      </c>
      <c r="C14" s="35" t="s">
        <v>95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>
        <f t="shared" si="0"/>
        <v>0</v>
      </c>
      <c r="BW14" s="51">
        <f t="shared" si="0"/>
        <v>0</v>
      </c>
      <c r="BX14" s="51">
        <f t="shared" si="0"/>
        <v>0</v>
      </c>
    </row>
    <row r="15" spans="1:76" x14ac:dyDescent="0.25">
      <c r="B15" s="24">
        <v>106</v>
      </c>
      <c r="C15" s="35" t="s">
        <v>100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f t="shared" si="0"/>
        <v>0</v>
      </c>
      <c r="BW15" s="51">
        <f t="shared" si="0"/>
        <v>0</v>
      </c>
      <c r="BX15" s="51">
        <f t="shared" si="0"/>
        <v>0</v>
      </c>
    </row>
    <row r="16" spans="1:76" x14ac:dyDescent="0.25">
      <c r="B16" s="24">
        <v>107</v>
      </c>
      <c r="C16" s="35" t="s">
        <v>96</v>
      </c>
      <c r="D16" s="51">
        <v>89060.44</v>
      </c>
      <c r="E16" s="51">
        <v>0</v>
      </c>
      <c r="F16" s="51">
        <v>0</v>
      </c>
      <c r="G16" s="51"/>
      <c r="H16" s="51"/>
      <c r="I16" s="51"/>
      <c r="J16" s="51"/>
      <c r="K16" s="51"/>
      <c r="L16" s="51"/>
      <c r="M16" s="51">
        <v>47574.22</v>
      </c>
      <c r="N16" s="51">
        <v>0</v>
      </c>
      <c r="O16" s="51">
        <v>0</v>
      </c>
      <c r="P16" s="51"/>
      <c r="Q16" s="51"/>
      <c r="R16" s="51"/>
      <c r="S16" s="51">
        <v>6508.51</v>
      </c>
      <c r="T16" s="51">
        <v>0</v>
      </c>
      <c r="U16" s="51">
        <v>0</v>
      </c>
      <c r="V16" s="51"/>
      <c r="W16" s="51"/>
      <c r="X16" s="51"/>
      <c r="Y16" s="51">
        <v>62762.25</v>
      </c>
      <c r="Z16" s="51">
        <v>0</v>
      </c>
      <c r="AA16" s="51"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545.79</v>
      </c>
      <c r="AL16" s="51">
        <v>0</v>
      </c>
      <c r="AM16" s="51">
        <v>0</v>
      </c>
      <c r="AN16" s="51"/>
      <c r="AO16" s="51"/>
      <c r="AP16" s="51"/>
      <c r="AQ16" s="51">
        <v>16542.29</v>
      </c>
      <c r="AR16" s="51">
        <v>0</v>
      </c>
      <c r="AS16" s="51">
        <v>0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>
        <f t="shared" si="0"/>
        <v>222993.50000000003</v>
      </c>
      <c r="BW16" s="51">
        <f t="shared" si="0"/>
        <v>0</v>
      </c>
      <c r="BX16" s="51">
        <f t="shared" si="0"/>
        <v>0</v>
      </c>
    </row>
    <row r="17" spans="2:76" x14ac:dyDescent="0.25">
      <c r="B17" s="24">
        <v>108</v>
      </c>
      <c r="C17" s="35" t="s">
        <v>97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>
        <f t="shared" si="0"/>
        <v>0</v>
      </c>
      <c r="BW17" s="51">
        <f t="shared" si="0"/>
        <v>0</v>
      </c>
      <c r="BX17" s="51">
        <f t="shared" si="0"/>
        <v>0</v>
      </c>
    </row>
    <row r="18" spans="2:76" x14ac:dyDescent="0.25">
      <c r="B18" s="24">
        <v>109</v>
      </c>
      <c r="C18" s="35" t="s">
        <v>98</v>
      </c>
      <c r="D18" s="51">
        <v>63136.97</v>
      </c>
      <c r="E18" s="51">
        <v>0</v>
      </c>
      <c r="F18" s="51"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>
        <f t="shared" si="0"/>
        <v>63136.97</v>
      </c>
      <c r="BW18" s="51">
        <f t="shared" si="0"/>
        <v>0</v>
      </c>
      <c r="BX18" s="51">
        <f t="shared" si="0"/>
        <v>0</v>
      </c>
    </row>
    <row r="19" spans="2:76" x14ac:dyDescent="0.25">
      <c r="B19" s="24">
        <v>110</v>
      </c>
      <c r="C19" s="35" t="s">
        <v>99</v>
      </c>
      <c r="D19" s="51">
        <v>95532</v>
      </c>
      <c r="E19" s="51">
        <v>0</v>
      </c>
      <c r="F19" s="51">
        <v>0</v>
      </c>
      <c r="G19" s="51"/>
      <c r="H19" s="51"/>
      <c r="I19" s="51"/>
      <c r="J19" s="51">
        <v>2500</v>
      </c>
      <c r="K19" s="51">
        <v>0</v>
      </c>
      <c r="L19" s="51">
        <v>0</v>
      </c>
      <c r="M19" s="51">
        <v>8500</v>
      </c>
      <c r="N19" s="51">
        <v>0</v>
      </c>
      <c r="O19" s="51"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>
        <v>171000</v>
      </c>
      <c r="Z19" s="51">
        <v>0</v>
      </c>
      <c r="AA19" s="51"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>
        <v>554328.1</v>
      </c>
      <c r="BJ19" s="51">
        <v>0</v>
      </c>
      <c r="BK19" s="51">
        <v>0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f t="shared" si="0"/>
        <v>831860.1</v>
      </c>
      <c r="BW19" s="51">
        <f t="shared" si="0"/>
        <v>0</v>
      </c>
      <c r="BX19" s="51">
        <f t="shared" si="0"/>
        <v>0</v>
      </c>
    </row>
    <row r="20" spans="2:76" x14ac:dyDescent="0.25">
      <c r="B20" s="25">
        <v>100</v>
      </c>
      <c r="C20" s="36" t="s">
        <v>101</v>
      </c>
      <c r="D20" s="51">
        <f t="shared" ref="D20:BO20" si="1">D10+D11+D12+D13+D14+D15+D16+D17+D18+D19</f>
        <v>1719855.51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294027.77</v>
      </c>
      <c r="K20" s="51">
        <f t="shared" si="1"/>
        <v>0</v>
      </c>
      <c r="L20" s="51">
        <f t="shared" si="1"/>
        <v>0</v>
      </c>
      <c r="M20" s="51">
        <f t="shared" si="1"/>
        <v>532636.63</v>
      </c>
      <c r="N20" s="51">
        <f t="shared" si="1"/>
        <v>0</v>
      </c>
      <c r="O20" s="51">
        <f t="shared" si="1"/>
        <v>0</v>
      </c>
      <c r="P20" s="51">
        <f t="shared" si="1"/>
        <v>23500</v>
      </c>
      <c r="Q20" s="51">
        <f t="shared" si="1"/>
        <v>0</v>
      </c>
      <c r="R20" s="51">
        <f t="shared" si="1"/>
        <v>0</v>
      </c>
      <c r="S20" s="51">
        <f t="shared" si="1"/>
        <v>7208.51</v>
      </c>
      <c r="T20" s="51">
        <f t="shared" si="1"/>
        <v>0</v>
      </c>
      <c r="U20" s="51">
        <f t="shared" si="1"/>
        <v>0</v>
      </c>
      <c r="V20" s="51">
        <f t="shared" si="1"/>
        <v>10000</v>
      </c>
      <c r="W20" s="51">
        <f t="shared" si="1"/>
        <v>0</v>
      </c>
      <c r="X20" s="51">
        <f t="shared" si="1"/>
        <v>0</v>
      </c>
      <c r="Y20" s="51">
        <f t="shared" si="1"/>
        <v>404851.87</v>
      </c>
      <c r="Z20" s="51">
        <f t="shared" si="1"/>
        <v>0</v>
      </c>
      <c r="AA20" s="51">
        <f t="shared" si="1"/>
        <v>0</v>
      </c>
      <c r="AB20" s="51">
        <f t="shared" si="1"/>
        <v>1259514.8999999999</v>
      </c>
      <c r="AC20" s="51">
        <f t="shared" si="1"/>
        <v>0</v>
      </c>
      <c r="AD20" s="51">
        <f t="shared" si="1"/>
        <v>0</v>
      </c>
      <c r="AE20" s="51">
        <f t="shared" si="1"/>
        <v>0</v>
      </c>
      <c r="AF20" s="51">
        <f t="shared" si="1"/>
        <v>0</v>
      </c>
      <c r="AG20" s="51">
        <f t="shared" si="1"/>
        <v>0</v>
      </c>
      <c r="AH20" s="51">
        <f t="shared" si="1"/>
        <v>10000</v>
      </c>
      <c r="AI20" s="51">
        <f t="shared" si="1"/>
        <v>0</v>
      </c>
      <c r="AJ20" s="51">
        <f t="shared" si="1"/>
        <v>0</v>
      </c>
      <c r="AK20" s="51">
        <f t="shared" si="1"/>
        <v>347051.6</v>
      </c>
      <c r="AL20" s="51">
        <f t="shared" si="1"/>
        <v>0</v>
      </c>
      <c r="AM20" s="51">
        <f t="shared" si="1"/>
        <v>0</v>
      </c>
      <c r="AN20" s="51">
        <f t="shared" si="1"/>
        <v>0</v>
      </c>
      <c r="AO20" s="51">
        <f t="shared" si="1"/>
        <v>0</v>
      </c>
      <c r="AP20" s="51">
        <f t="shared" si="1"/>
        <v>0</v>
      </c>
      <c r="AQ20" s="51">
        <f t="shared" si="1"/>
        <v>16542.29</v>
      </c>
      <c r="AR20" s="51">
        <f t="shared" si="1"/>
        <v>0</v>
      </c>
      <c r="AS20" s="51">
        <f t="shared" si="1"/>
        <v>0</v>
      </c>
      <c r="AT20" s="51">
        <f t="shared" si="1"/>
        <v>0</v>
      </c>
      <c r="AU20" s="51">
        <f t="shared" si="1"/>
        <v>0</v>
      </c>
      <c r="AV20" s="51">
        <f t="shared" si="1"/>
        <v>0</v>
      </c>
      <c r="AW20" s="51">
        <f t="shared" si="1"/>
        <v>0</v>
      </c>
      <c r="AX20" s="51">
        <f t="shared" si="1"/>
        <v>0</v>
      </c>
      <c r="AY20" s="51">
        <f t="shared" si="1"/>
        <v>0</v>
      </c>
      <c r="AZ20" s="51">
        <f t="shared" si="1"/>
        <v>0</v>
      </c>
      <c r="BA20" s="51">
        <f t="shared" si="1"/>
        <v>0</v>
      </c>
      <c r="BB20" s="51">
        <f t="shared" si="1"/>
        <v>0</v>
      </c>
      <c r="BC20" s="51">
        <f t="shared" si="1"/>
        <v>0</v>
      </c>
      <c r="BD20" s="51">
        <f t="shared" si="1"/>
        <v>0</v>
      </c>
      <c r="BE20" s="51">
        <f t="shared" si="1"/>
        <v>0</v>
      </c>
      <c r="BF20" s="51">
        <f t="shared" si="1"/>
        <v>0</v>
      </c>
      <c r="BG20" s="51">
        <f t="shared" si="1"/>
        <v>0</v>
      </c>
      <c r="BH20" s="51">
        <f t="shared" si="1"/>
        <v>0</v>
      </c>
      <c r="BI20" s="51">
        <f t="shared" si="1"/>
        <v>554328.1</v>
      </c>
      <c r="BJ20" s="51">
        <f t="shared" si="1"/>
        <v>0</v>
      </c>
      <c r="BK20" s="51">
        <f t="shared" si="1"/>
        <v>0</v>
      </c>
      <c r="BL20" s="51">
        <f t="shared" si="1"/>
        <v>0</v>
      </c>
      <c r="BM20" s="51">
        <f t="shared" si="1"/>
        <v>0</v>
      </c>
      <c r="BN20" s="51">
        <f t="shared" si="1"/>
        <v>0</v>
      </c>
      <c r="BO20" s="51">
        <f t="shared" si="1"/>
        <v>0</v>
      </c>
      <c r="BP20" s="51">
        <f t="shared" ref="BP20:BX20" si="2">BP10+BP11+BP12+BP13+BP14+BP15+BP16+BP17+BP18+BP19</f>
        <v>0</v>
      </c>
      <c r="BQ20" s="51">
        <f t="shared" si="2"/>
        <v>0</v>
      </c>
      <c r="BR20" s="51">
        <f t="shared" si="2"/>
        <v>0</v>
      </c>
      <c r="BS20" s="51">
        <f t="shared" si="2"/>
        <v>0</v>
      </c>
      <c r="BT20" s="51">
        <f t="shared" si="2"/>
        <v>0</v>
      </c>
      <c r="BU20" s="51">
        <f t="shared" si="2"/>
        <v>0</v>
      </c>
      <c r="BV20" s="51">
        <f>BV10+BV11+BV12+BV13+BV14+BV15+BV16+BV17+BV18+BV19</f>
        <v>5179517.18</v>
      </c>
      <c r="BW20" s="51">
        <f>BW10+BW11+BW12+BW13+BW14+BW15+BW16+BW17+BW18+BW19</f>
        <v>0</v>
      </c>
      <c r="BX20" s="51">
        <f t="shared" si="2"/>
        <v>0</v>
      </c>
    </row>
    <row r="21" spans="2:76" x14ac:dyDescent="0.25">
      <c r="B21" s="24"/>
      <c r="C21" s="3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</row>
    <row r="22" spans="2:76" x14ac:dyDescent="0.25">
      <c r="B22" s="24"/>
      <c r="C22" s="36" t="s">
        <v>103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</row>
    <row r="23" spans="2:76" x14ac:dyDescent="0.25">
      <c r="B23" s="24">
        <v>201</v>
      </c>
      <c r="C23" s="35" t="s">
        <v>104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>
        <f t="shared" ref="BV23:BX27" si="3">D23+G23+J23+M23+P23+S23+V23+Y23+AB23+AE23+AH23+AK23+AN23+AQ23+AT23+AW23+AZ23+BC23+BF23+BI23+BL23+BO23+BR23</f>
        <v>0</v>
      </c>
      <c r="BW23" s="51">
        <f t="shared" si="3"/>
        <v>0</v>
      </c>
      <c r="BX23" s="51">
        <f t="shared" si="3"/>
        <v>0</v>
      </c>
    </row>
    <row r="24" spans="2:76" x14ac:dyDescent="0.25">
      <c r="B24" s="24">
        <v>202</v>
      </c>
      <c r="C24" s="35" t="s">
        <v>105</v>
      </c>
      <c r="D24" s="51">
        <v>12000</v>
      </c>
      <c r="E24" s="51">
        <v>0</v>
      </c>
      <c r="F24" s="51">
        <v>0</v>
      </c>
      <c r="G24" s="51"/>
      <c r="H24" s="51"/>
      <c r="I24" s="51"/>
      <c r="J24" s="51">
        <v>18000</v>
      </c>
      <c r="K24" s="51">
        <v>0</v>
      </c>
      <c r="L24" s="51">
        <v>0</v>
      </c>
      <c r="M24" s="51">
        <v>260000</v>
      </c>
      <c r="N24" s="51">
        <v>0</v>
      </c>
      <c r="O24" s="51">
        <v>0</v>
      </c>
      <c r="P24" s="51">
        <v>125000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/>
      <c r="W24" s="51"/>
      <c r="X24" s="51"/>
      <c r="Y24" s="51">
        <v>722000</v>
      </c>
      <c r="Z24" s="51">
        <v>0</v>
      </c>
      <c r="AA24" s="51">
        <v>0</v>
      </c>
      <c r="AB24" s="51">
        <v>905682.17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852000</v>
      </c>
      <c r="AL24" s="51">
        <v>0</v>
      </c>
      <c r="AM24" s="51">
        <v>0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>
        <f t="shared" si="3"/>
        <v>2894682.17</v>
      </c>
      <c r="BW24" s="51">
        <f t="shared" si="3"/>
        <v>0</v>
      </c>
      <c r="BX24" s="51">
        <f t="shared" si="3"/>
        <v>0</v>
      </c>
    </row>
    <row r="25" spans="2:76" x14ac:dyDescent="0.25">
      <c r="B25" s="24">
        <v>203</v>
      </c>
      <c r="C25" s="35" t="s">
        <v>106</v>
      </c>
      <c r="D25" s="51"/>
      <c r="E25" s="51"/>
      <c r="F25" s="51"/>
      <c r="G25" s="51"/>
      <c r="H25" s="51"/>
      <c r="I25" s="51"/>
      <c r="J25" s="51"/>
      <c r="K25" s="51"/>
      <c r="L25" s="51"/>
      <c r="M25" s="51">
        <v>0</v>
      </c>
      <c r="N25" s="51">
        <v>0</v>
      </c>
      <c r="O25" s="51">
        <v>0</v>
      </c>
      <c r="P25" s="51"/>
      <c r="Q25" s="51"/>
      <c r="R25" s="51"/>
      <c r="S25" s="51"/>
      <c r="T25" s="51"/>
      <c r="U25" s="51"/>
      <c r="V25" s="51"/>
      <c r="W25" s="51"/>
      <c r="X25" s="51"/>
      <c r="Y25" s="51">
        <v>20000</v>
      </c>
      <c r="Z25" s="51">
        <v>0</v>
      </c>
      <c r="AA25" s="51">
        <v>0</v>
      </c>
      <c r="AB25" s="51"/>
      <c r="AC25" s="51"/>
      <c r="AD25" s="51"/>
      <c r="AE25" s="51">
        <v>0</v>
      </c>
      <c r="AF25" s="51">
        <v>0</v>
      </c>
      <c r="AG25" s="51">
        <v>0</v>
      </c>
      <c r="AH25" s="51">
        <v>9177.2000000000007</v>
      </c>
      <c r="AI25" s="51">
        <v>0</v>
      </c>
      <c r="AJ25" s="51">
        <v>0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>
        <f t="shared" si="3"/>
        <v>29177.200000000001</v>
      </c>
      <c r="BW25" s="51">
        <f t="shared" si="3"/>
        <v>0</v>
      </c>
      <c r="BX25" s="51">
        <f t="shared" si="3"/>
        <v>0</v>
      </c>
    </row>
    <row r="26" spans="2:76" x14ac:dyDescent="0.25">
      <c r="B26" s="24">
        <v>204</v>
      </c>
      <c r="C26" s="35" t="s">
        <v>107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>
        <v>0</v>
      </c>
      <c r="Z26" s="51">
        <v>0</v>
      </c>
      <c r="AA26" s="51"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>
        <f t="shared" si="3"/>
        <v>0</v>
      </c>
      <c r="BW26" s="51">
        <f t="shared" si="3"/>
        <v>0</v>
      </c>
      <c r="BX26" s="51">
        <f t="shared" si="3"/>
        <v>0</v>
      </c>
    </row>
    <row r="27" spans="2:76" x14ac:dyDescent="0.25">
      <c r="B27" s="24">
        <v>205</v>
      </c>
      <c r="C27" s="35" t="s">
        <v>108</v>
      </c>
      <c r="D27" s="51">
        <v>0</v>
      </c>
      <c r="E27" s="51">
        <v>0</v>
      </c>
      <c r="F27" s="51">
        <v>0</v>
      </c>
      <c r="G27" s="51"/>
      <c r="H27" s="51"/>
      <c r="I27" s="51"/>
      <c r="J27" s="51">
        <v>3000</v>
      </c>
      <c r="K27" s="51">
        <v>0</v>
      </c>
      <c r="L27" s="51">
        <v>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>
        <v>33000</v>
      </c>
      <c r="Z27" s="51">
        <v>0</v>
      </c>
      <c r="AA27" s="51"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>
        <v>0</v>
      </c>
      <c r="BJ27" s="51">
        <v>0</v>
      </c>
      <c r="BK27" s="51">
        <v>0</v>
      </c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>
        <f t="shared" si="3"/>
        <v>36000</v>
      </c>
      <c r="BW27" s="51">
        <f t="shared" si="3"/>
        <v>0</v>
      </c>
      <c r="BX27" s="51">
        <f t="shared" si="3"/>
        <v>0</v>
      </c>
    </row>
    <row r="28" spans="2:76" x14ac:dyDescent="0.25">
      <c r="B28" s="25">
        <v>200</v>
      </c>
      <c r="C28" s="36" t="s">
        <v>109</v>
      </c>
      <c r="D28" s="51">
        <f>D23+D24+D25+D26+D27</f>
        <v>12000</v>
      </c>
      <c r="E28" s="51">
        <f t="shared" ref="E28:BP28" si="4">E23+E24+E25+E26+E27</f>
        <v>0</v>
      </c>
      <c r="F28" s="51">
        <f t="shared" si="4"/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21000</v>
      </c>
      <c r="K28" s="51">
        <f t="shared" si="4"/>
        <v>0</v>
      </c>
      <c r="L28" s="51">
        <f t="shared" si="4"/>
        <v>0</v>
      </c>
      <c r="M28" s="51">
        <f t="shared" si="4"/>
        <v>260000</v>
      </c>
      <c r="N28" s="51">
        <f t="shared" si="4"/>
        <v>0</v>
      </c>
      <c r="O28" s="51">
        <f t="shared" si="4"/>
        <v>0</v>
      </c>
      <c r="P28" s="51">
        <f t="shared" si="4"/>
        <v>125000</v>
      </c>
      <c r="Q28" s="51">
        <f t="shared" si="4"/>
        <v>0</v>
      </c>
      <c r="R28" s="51">
        <f t="shared" si="4"/>
        <v>0</v>
      </c>
      <c r="S28" s="51">
        <f t="shared" si="4"/>
        <v>0</v>
      </c>
      <c r="T28" s="51">
        <f t="shared" si="4"/>
        <v>0</v>
      </c>
      <c r="U28" s="51">
        <f t="shared" si="4"/>
        <v>0</v>
      </c>
      <c r="V28" s="51">
        <f t="shared" si="4"/>
        <v>0</v>
      </c>
      <c r="W28" s="51">
        <f t="shared" si="4"/>
        <v>0</v>
      </c>
      <c r="X28" s="51">
        <f t="shared" si="4"/>
        <v>0</v>
      </c>
      <c r="Y28" s="51">
        <f t="shared" si="4"/>
        <v>775000</v>
      </c>
      <c r="Z28" s="51">
        <f t="shared" si="4"/>
        <v>0</v>
      </c>
      <c r="AA28" s="51">
        <f t="shared" si="4"/>
        <v>0</v>
      </c>
      <c r="AB28" s="51">
        <f t="shared" si="4"/>
        <v>905682.17</v>
      </c>
      <c r="AC28" s="51">
        <f t="shared" si="4"/>
        <v>0</v>
      </c>
      <c r="AD28" s="51">
        <f t="shared" si="4"/>
        <v>0</v>
      </c>
      <c r="AE28" s="51">
        <f t="shared" si="4"/>
        <v>0</v>
      </c>
      <c r="AF28" s="51">
        <f t="shared" si="4"/>
        <v>0</v>
      </c>
      <c r="AG28" s="51">
        <f t="shared" si="4"/>
        <v>0</v>
      </c>
      <c r="AH28" s="51">
        <f t="shared" si="4"/>
        <v>9177.2000000000007</v>
      </c>
      <c r="AI28" s="51">
        <f t="shared" si="4"/>
        <v>0</v>
      </c>
      <c r="AJ28" s="51">
        <f t="shared" si="4"/>
        <v>0</v>
      </c>
      <c r="AK28" s="51">
        <f t="shared" si="4"/>
        <v>852000</v>
      </c>
      <c r="AL28" s="51">
        <f t="shared" si="4"/>
        <v>0</v>
      </c>
      <c r="AM28" s="51">
        <f t="shared" si="4"/>
        <v>0</v>
      </c>
      <c r="AN28" s="51">
        <f t="shared" si="4"/>
        <v>0</v>
      </c>
      <c r="AO28" s="51">
        <f t="shared" si="4"/>
        <v>0</v>
      </c>
      <c r="AP28" s="51">
        <f t="shared" si="4"/>
        <v>0</v>
      </c>
      <c r="AQ28" s="51">
        <f t="shared" si="4"/>
        <v>0</v>
      </c>
      <c r="AR28" s="51">
        <f t="shared" si="4"/>
        <v>0</v>
      </c>
      <c r="AS28" s="51">
        <f t="shared" si="4"/>
        <v>0</v>
      </c>
      <c r="AT28" s="51">
        <f t="shared" si="4"/>
        <v>0</v>
      </c>
      <c r="AU28" s="51">
        <f t="shared" si="4"/>
        <v>0</v>
      </c>
      <c r="AV28" s="51">
        <f t="shared" si="4"/>
        <v>0</v>
      </c>
      <c r="AW28" s="51">
        <f t="shared" si="4"/>
        <v>0</v>
      </c>
      <c r="AX28" s="51">
        <f t="shared" si="4"/>
        <v>0</v>
      </c>
      <c r="AY28" s="51">
        <f t="shared" si="4"/>
        <v>0</v>
      </c>
      <c r="AZ28" s="51">
        <f t="shared" si="4"/>
        <v>0</v>
      </c>
      <c r="BA28" s="51">
        <f t="shared" si="4"/>
        <v>0</v>
      </c>
      <c r="BB28" s="51">
        <f t="shared" si="4"/>
        <v>0</v>
      </c>
      <c r="BC28" s="51">
        <f t="shared" si="4"/>
        <v>0</v>
      </c>
      <c r="BD28" s="51">
        <f t="shared" si="4"/>
        <v>0</v>
      </c>
      <c r="BE28" s="51">
        <f t="shared" si="4"/>
        <v>0</v>
      </c>
      <c r="BF28" s="51">
        <f t="shared" si="4"/>
        <v>0</v>
      </c>
      <c r="BG28" s="51">
        <f t="shared" si="4"/>
        <v>0</v>
      </c>
      <c r="BH28" s="51">
        <f t="shared" si="4"/>
        <v>0</v>
      </c>
      <c r="BI28" s="51">
        <f t="shared" si="4"/>
        <v>0</v>
      </c>
      <c r="BJ28" s="51">
        <f t="shared" si="4"/>
        <v>0</v>
      </c>
      <c r="BK28" s="51">
        <f t="shared" si="4"/>
        <v>0</v>
      </c>
      <c r="BL28" s="51">
        <f t="shared" si="4"/>
        <v>0</v>
      </c>
      <c r="BM28" s="51">
        <f t="shared" si="4"/>
        <v>0</v>
      </c>
      <c r="BN28" s="51">
        <f t="shared" si="4"/>
        <v>0</v>
      </c>
      <c r="BO28" s="51">
        <f t="shared" si="4"/>
        <v>0</v>
      </c>
      <c r="BP28" s="51">
        <f t="shared" si="4"/>
        <v>0</v>
      </c>
      <c r="BQ28" s="51">
        <f t="shared" ref="BQ28:BX28" si="5">BQ23+BQ24+BQ25+BQ26+BQ27</f>
        <v>0</v>
      </c>
      <c r="BR28" s="51">
        <f t="shared" si="5"/>
        <v>0</v>
      </c>
      <c r="BS28" s="51">
        <f t="shared" si="5"/>
        <v>0</v>
      </c>
      <c r="BT28" s="51">
        <f t="shared" si="5"/>
        <v>0</v>
      </c>
      <c r="BU28" s="51">
        <f t="shared" si="5"/>
        <v>0</v>
      </c>
      <c r="BV28" s="51">
        <f t="shared" si="5"/>
        <v>2959859.37</v>
      </c>
      <c r="BW28" s="51">
        <f t="shared" si="5"/>
        <v>0</v>
      </c>
      <c r="BX28" s="51">
        <f t="shared" si="5"/>
        <v>0</v>
      </c>
    </row>
    <row r="29" spans="2:76" x14ac:dyDescent="0.25">
      <c r="B29" s="24"/>
      <c r="C29" s="3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</row>
    <row r="30" spans="2:76" x14ac:dyDescent="0.25">
      <c r="B30" s="24"/>
      <c r="C30" s="36" t="s">
        <v>110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</row>
    <row r="31" spans="2:76" x14ac:dyDescent="0.25">
      <c r="B31" s="24">
        <v>301</v>
      </c>
      <c r="C31" s="35" t="s">
        <v>111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>
        <f>D31+G31+J31+M31+P31+S31+V31+Y31+AB31+AE31+AH31+AK31+AN31+AQ31+AT31+AW31+AZ31+BC31+BF31+BI31+BL31+BO31+BR31</f>
        <v>0</v>
      </c>
      <c r="BW31" s="51">
        <f t="shared" ref="BW31:BX34" si="6">E31+H31+K31+N31+Q31+T31+W31+Z31+AC31+AF31+AI31+AL31+AO31+AR31+AU31+AX31+BA31+BD31+BG31+BJ31+BM31+BP31+BS31</f>
        <v>0</v>
      </c>
      <c r="BX31" s="51">
        <f t="shared" si="6"/>
        <v>0</v>
      </c>
    </row>
    <row r="32" spans="2:76" x14ac:dyDescent="0.25">
      <c r="B32" s="24">
        <v>302</v>
      </c>
      <c r="C32" s="35" t="s">
        <v>112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>
        <f>D32+G32+J32+M32+P32+S32+V32+Y32+AB32+AE32+AH32+AK32+AN32+AQ32+AT32+AW32+AZ32+BC32+BF32+BI32+BL32+BO32+BR32</f>
        <v>0</v>
      </c>
      <c r="BW32" s="51">
        <f t="shared" si="6"/>
        <v>0</v>
      </c>
      <c r="BX32" s="51">
        <f t="shared" si="6"/>
        <v>0</v>
      </c>
    </row>
    <row r="33" spans="2:76" x14ac:dyDescent="0.25">
      <c r="B33" s="24">
        <v>303</v>
      </c>
      <c r="C33" s="35" t="s">
        <v>113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>
        <f>D33+G33+J33+M33+P33+S33+V33+Y33+AB33+AE33+AH33+AK33+AN33+AQ33+AT33+AW33+AZ33+BC33+BF33+BI33+BL33+BO33+BR33</f>
        <v>0</v>
      </c>
      <c r="BW33" s="51">
        <f t="shared" si="6"/>
        <v>0</v>
      </c>
      <c r="BX33" s="51">
        <f t="shared" si="6"/>
        <v>0</v>
      </c>
    </row>
    <row r="34" spans="2:76" x14ac:dyDescent="0.25">
      <c r="B34" s="24">
        <v>304</v>
      </c>
      <c r="C34" s="35" t="s">
        <v>114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>
        <f>D34+G34+J34+M34+P34+S34+V34+Y34+AB34+AE34+AH34+AK34+AN34+AQ34+AT34+AW34+AZ34+BC34+BF34+BI34+BL34+BO34+BR34</f>
        <v>0</v>
      </c>
      <c r="BW34" s="51">
        <f t="shared" si="6"/>
        <v>0</v>
      </c>
      <c r="BX34" s="51">
        <f t="shared" si="6"/>
        <v>0</v>
      </c>
    </row>
    <row r="35" spans="2:76" x14ac:dyDescent="0.25">
      <c r="B35" s="25">
        <v>300</v>
      </c>
      <c r="C35" s="36" t="s">
        <v>115</v>
      </c>
      <c r="D35" s="51">
        <f>D31+D32+D33+D34</f>
        <v>0</v>
      </c>
      <c r="E35" s="51">
        <f t="shared" ref="E35:BP35" si="7">E31+E32+E33+E34</f>
        <v>0</v>
      </c>
      <c r="F35" s="51">
        <f t="shared" si="7"/>
        <v>0</v>
      </c>
      <c r="G35" s="51">
        <f t="shared" si="7"/>
        <v>0</v>
      </c>
      <c r="H35" s="51">
        <f t="shared" si="7"/>
        <v>0</v>
      </c>
      <c r="I35" s="51">
        <f t="shared" si="7"/>
        <v>0</v>
      </c>
      <c r="J35" s="51">
        <f t="shared" si="7"/>
        <v>0</v>
      </c>
      <c r="K35" s="51">
        <f t="shared" si="7"/>
        <v>0</v>
      </c>
      <c r="L35" s="51">
        <f t="shared" si="7"/>
        <v>0</v>
      </c>
      <c r="M35" s="51">
        <f t="shared" si="7"/>
        <v>0</v>
      </c>
      <c r="N35" s="51">
        <f t="shared" si="7"/>
        <v>0</v>
      </c>
      <c r="O35" s="51">
        <f t="shared" si="7"/>
        <v>0</v>
      </c>
      <c r="P35" s="51">
        <f t="shared" si="7"/>
        <v>0</v>
      </c>
      <c r="Q35" s="51">
        <f t="shared" si="7"/>
        <v>0</v>
      </c>
      <c r="R35" s="51">
        <f t="shared" si="7"/>
        <v>0</v>
      </c>
      <c r="S35" s="51">
        <f t="shared" si="7"/>
        <v>0</v>
      </c>
      <c r="T35" s="51">
        <f t="shared" si="7"/>
        <v>0</v>
      </c>
      <c r="U35" s="51">
        <f t="shared" si="7"/>
        <v>0</v>
      </c>
      <c r="V35" s="51">
        <f t="shared" si="7"/>
        <v>0</v>
      </c>
      <c r="W35" s="51">
        <f t="shared" si="7"/>
        <v>0</v>
      </c>
      <c r="X35" s="51">
        <f t="shared" si="7"/>
        <v>0</v>
      </c>
      <c r="Y35" s="51">
        <f t="shared" si="7"/>
        <v>0</v>
      </c>
      <c r="Z35" s="51">
        <f t="shared" si="7"/>
        <v>0</v>
      </c>
      <c r="AA35" s="51">
        <f t="shared" si="7"/>
        <v>0</v>
      </c>
      <c r="AB35" s="51">
        <f t="shared" si="7"/>
        <v>0</v>
      </c>
      <c r="AC35" s="51">
        <f t="shared" si="7"/>
        <v>0</v>
      </c>
      <c r="AD35" s="51">
        <f t="shared" si="7"/>
        <v>0</v>
      </c>
      <c r="AE35" s="51">
        <f t="shared" si="7"/>
        <v>0</v>
      </c>
      <c r="AF35" s="51">
        <f t="shared" si="7"/>
        <v>0</v>
      </c>
      <c r="AG35" s="51">
        <f t="shared" si="7"/>
        <v>0</v>
      </c>
      <c r="AH35" s="51">
        <f t="shared" si="7"/>
        <v>0</v>
      </c>
      <c r="AI35" s="51">
        <f t="shared" si="7"/>
        <v>0</v>
      </c>
      <c r="AJ35" s="51">
        <f t="shared" si="7"/>
        <v>0</v>
      </c>
      <c r="AK35" s="51">
        <f t="shared" si="7"/>
        <v>0</v>
      </c>
      <c r="AL35" s="51">
        <f t="shared" si="7"/>
        <v>0</v>
      </c>
      <c r="AM35" s="51">
        <f t="shared" si="7"/>
        <v>0</v>
      </c>
      <c r="AN35" s="51">
        <f t="shared" si="7"/>
        <v>0</v>
      </c>
      <c r="AO35" s="51">
        <f t="shared" si="7"/>
        <v>0</v>
      </c>
      <c r="AP35" s="51">
        <f t="shared" si="7"/>
        <v>0</v>
      </c>
      <c r="AQ35" s="51">
        <f t="shared" si="7"/>
        <v>0</v>
      </c>
      <c r="AR35" s="51">
        <f t="shared" si="7"/>
        <v>0</v>
      </c>
      <c r="AS35" s="51">
        <f t="shared" si="7"/>
        <v>0</v>
      </c>
      <c r="AT35" s="51">
        <f t="shared" si="7"/>
        <v>0</v>
      </c>
      <c r="AU35" s="51">
        <f t="shared" si="7"/>
        <v>0</v>
      </c>
      <c r="AV35" s="51">
        <f t="shared" si="7"/>
        <v>0</v>
      </c>
      <c r="AW35" s="51">
        <f t="shared" si="7"/>
        <v>0</v>
      </c>
      <c r="AX35" s="51">
        <f t="shared" si="7"/>
        <v>0</v>
      </c>
      <c r="AY35" s="51">
        <f t="shared" si="7"/>
        <v>0</v>
      </c>
      <c r="AZ35" s="51">
        <f t="shared" si="7"/>
        <v>0</v>
      </c>
      <c r="BA35" s="51">
        <f t="shared" si="7"/>
        <v>0</v>
      </c>
      <c r="BB35" s="51">
        <f t="shared" si="7"/>
        <v>0</v>
      </c>
      <c r="BC35" s="51">
        <f t="shared" si="7"/>
        <v>0</v>
      </c>
      <c r="BD35" s="51">
        <f t="shared" si="7"/>
        <v>0</v>
      </c>
      <c r="BE35" s="51">
        <f t="shared" si="7"/>
        <v>0</v>
      </c>
      <c r="BF35" s="51">
        <f t="shared" si="7"/>
        <v>0</v>
      </c>
      <c r="BG35" s="51">
        <f t="shared" si="7"/>
        <v>0</v>
      </c>
      <c r="BH35" s="51">
        <f t="shared" si="7"/>
        <v>0</v>
      </c>
      <c r="BI35" s="51">
        <f t="shared" si="7"/>
        <v>0</v>
      </c>
      <c r="BJ35" s="51">
        <f t="shared" si="7"/>
        <v>0</v>
      </c>
      <c r="BK35" s="51">
        <f t="shared" si="7"/>
        <v>0</v>
      </c>
      <c r="BL35" s="51">
        <f t="shared" si="7"/>
        <v>0</v>
      </c>
      <c r="BM35" s="51">
        <f t="shared" si="7"/>
        <v>0</v>
      </c>
      <c r="BN35" s="51">
        <f t="shared" si="7"/>
        <v>0</v>
      </c>
      <c r="BO35" s="51">
        <f t="shared" si="7"/>
        <v>0</v>
      </c>
      <c r="BP35" s="51">
        <f t="shared" si="7"/>
        <v>0</v>
      </c>
      <c r="BQ35" s="51">
        <f t="shared" ref="BQ35:BX35" si="8">BQ31+BQ32+BQ33+BQ34</f>
        <v>0</v>
      </c>
      <c r="BR35" s="51">
        <f t="shared" si="8"/>
        <v>0</v>
      </c>
      <c r="BS35" s="51">
        <f t="shared" si="8"/>
        <v>0</v>
      </c>
      <c r="BT35" s="51">
        <f t="shared" si="8"/>
        <v>0</v>
      </c>
      <c r="BU35" s="51">
        <f t="shared" si="8"/>
        <v>0</v>
      </c>
      <c r="BV35" s="51">
        <f t="shared" si="8"/>
        <v>0</v>
      </c>
      <c r="BW35" s="51">
        <f t="shared" si="8"/>
        <v>0</v>
      </c>
      <c r="BX35" s="51">
        <f t="shared" si="8"/>
        <v>0</v>
      </c>
    </row>
    <row r="36" spans="2:76" x14ac:dyDescent="0.25">
      <c r="B36" s="24"/>
      <c r="C36" s="3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</row>
    <row r="37" spans="2:76" x14ac:dyDescent="0.25">
      <c r="B37" s="24"/>
      <c r="C37" s="36" t="s">
        <v>116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</row>
    <row r="38" spans="2:76" x14ac:dyDescent="0.25">
      <c r="B38" s="24">
        <v>401</v>
      </c>
      <c r="C38" s="35" t="s">
        <v>117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>
        <f>D38+G38+J38+M38+P38+S38+V38+Y38+AB38+AE38+AH38+AK38+AN38+AQ38+AT38+AW38+AZ38+BC38+BF38+BI38+BL38+BO38+BR38</f>
        <v>0</v>
      </c>
      <c r="BW38" s="51">
        <f t="shared" ref="BW38:BX41" si="9">E38+H38+K38+N38+Q38+T38+W38+Z38+AC38+AF38+AI38+AL38+AO38+AR38+AU38+AX38+BA38+BD38+BG38+BJ38+BM38+BP38+BS38</f>
        <v>0</v>
      </c>
      <c r="BX38" s="51">
        <f t="shared" si="9"/>
        <v>0</v>
      </c>
    </row>
    <row r="39" spans="2:76" x14ac:dyDescent="0.25">
      <c r="B39" s="24">
        <v>402</v>
      </c>
      <c r="C39" s="35" t="s">
        <v>118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>
        <f>D39+G39+J39+M39+P39+S39+V39+Y39+AB39+AE39+AH39+AK39+AN39+AQ39+AT39+AW39+AZ39+BC39+BF39+BI39+BL39+BO39+BR39</f>
        <v>0</v>
      </c>
      <c r="BW39" s="51">
        <f t="shared" si="9"/>
        <v>0</v>
      </c>
      <c r="BX39" s="51">
        <f t="shared" si="9"/>
        <v>0</v>
      </c>
    </row>
    <row r="40" spans="2:76" x14ac:dyDescent="0.25">
      <c r="B40" s="24">
        <v>403</v>
      </c>
      <c r="C40" s="35" t="s">
        <v>119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>
        <v>402042.53</v>
      </c>
      <c r="BM40" s="51">
        <v>0</v>
      </c>
      <c r="BN40" s="51">
        <v>0</v>
      </c>
      <c r="BO40" s="51"/>
      <c r="BP40" s="51"/>
      <c r="BQ40" s="51"/>
      <c r="BR40" s="51"/>
      <c r="BS40" s="51"/>
      <c r="BT40" s="51"/>
      <c r="BU40" s="51"/>
      <c r="BV40" s="51">
        <f>D40+G40+J40+M40+P40+S40+V40+Y40+AB40+AE40+AH40+AK40+AN40+AQ40+AT40+AW40+AZ40+BC40+BF40+BI40+BL40+BO40+BR40</f>
        <v>402042.53</v>
      </c>
      <c r="BW40" s="51">
        <f t="shared" si="9"/>
        <v>0</v>
      </c>
      <c r="BX40" s="51">
        <f t="shared" si="9"/>
        <v>0</v>
      </c>
    </row>
    <row r="41" spans="2:76" x14ac:dyDescent="0.25">
      <c r="B41" s="24">
        <v>404</v>
      </c>
      <c r="C41" s="35" t="s">
        <v>120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>
        <f>D41+G41+J41+M41+P41+S41+V41+Y41+AB41+AE41+AH41+AK41+AN41+AQ41+AT41+AW41+AZ41+BC41+BF41+BI41+BL41+BO41+BR41</f>
        <v>0</v>
      </c>
      <c r="BW41" s="51">
        <f t="shared" si="9"/>
        <v>0</v>
      </c>
      <c r="BX41" s="51">
        <f t="shared" si="9"/>
        <v>0</v>
      </c>
    </row>
    <row r="42" spans="2:76" x14ac:dyDescent="0.25">
      <c r="B42" s="25">
        <v>400</v>
      </c>
      <c r="C42" s="36" t="s">
        <v>121</v>
      </c>
      <c r="D42" s="51">
        <f>D38+D39+D40+D41</f>
        <v>0</v>
      </c>
      <c r="E42" s="51">
        <f t="shared" ref="E42:BP42" si="10">E38+E39+E40+E41</f>
        <v>0</v>
      </c>
      <c r="F42" s="51">
        <f t="shared" si="10"/>
        <v>0</v>
      </c>
      <c r="G42" s="51">
        <f t="shared" si="10"/>
        <v>0</v>
      </c>
      <c r="H42" s="51">
        <f t="shared" si="10"/>
        <v>0</v>
      </c>
      <c r="I42" s="51">
        <f t="shared" si="10"/>
        <v>0</v>
      </c>
      <c r="J42" s="51">
        <f t="shared" si="10"/>
        <v>0</v>
      </c>
      <c r="K42" s="51">
        <f t="shared" si="10"/>
        <v>0</v>
      </c>
      <c r="L42" s="51">
        <f t="shared" si="10"/>
        <v>0</v>
      </c>
      <c r="M42" s="51">
        <f t="shared" si="10"/>
        <v>0</v>
      </c>
      <c r="N42" s="51">
        <f t="shared" si="10"/>
        <v>0</v>
      </c>
      <c r="O42" s="51">
        <f t="shared" si="10"/>
        <v>0</v>
      </c>
      <c r="P42" s="51">
        <f t="shared" si="10"/>
        <v>0</v>
      </c>
      <c r="Q42" s="51">
        <f t="shared" si="10"/>
        <v>0</v>
      </c>
      <c r="R42" s="51">
        <f t="shared" si="10"/>
        <v>0</v>
      </c>
      <c r="S42" s="51">
        <f t="shared" si="10"/>
        <v>0</v>
      </c>
      <c r="T42" s="51">
        <f t="shared" si="10"/>
        <v>0</v>
      </c>
      <c r="U42" s="51">
        <f t="shared" si="10"/>
        <v>0</v>
      </c>
      <c r="V42" s="51">
        <f t="shared" si="10"/>
        <v>0</v>
      </c>
      <c r="W42" s="51">
        <f t="shared" si="10"/>
        <v>0</v>
      </c>
      <c r="X42" s="51">
        <f t="shared" si="10"/>
        <v>0</v>
      </c>
      <c r="Y42" s="51">
        <f t="shared" si="10"/>
        <v>0</v>
      </c>
      <c r="Z42" s="51">
        <f t="shared" si="10"/>
        <v>0</v>
      </c>
      <c r="AA42" s="51">
        <f t="shared" si="10"/>
        <v>0</v>
      </c>
      <c r="AB42" s="51">
        <f t="shared" si="10"/>
        <v>0</v>
      </c>
      <c r="AC42" s="51">
        <f t="shared" si="10"/>
        <v>0</v>
      </c>
      <c r="AD42" s="51">
        <f t="shared" si="10"/>
        <v>0</v>
      </c>
      <c r="AE42" s="51">
        <f t="shared" si="10"/>
        <v>0</v>
      </c>
      <c r="AF42" s="51">
        <f t="shared" si="10"/>
        <v>0</v>
      </c>
      <c r="AG42" s="51">
        <f t="shared" si="10"/>
        <v>0</v>
      </c>
      <c r="AH42" s="51">
        <f t="shared" si="10"/>
        <v>0</v>
      </c>
      <c r="AI42" s="51">
        <f t="shared" si="10"/>
        <v>0</v>
      </c>
      <c r="AJ42" s="51">
        <f t="shared" si="10"/>
        <v>0</v>
      </c>
      <c r="AK42" s="51">
        <f t="shared" si="10"/>
        <v>0</v>
      </c>
      <c r="AL42" s="51">
        <f t="shared" si="10"/>
        <v>0</v>
      </c>
      <c r="AM42" s="51">
        <f t="shared" si="10"/>
        <v>0</v>
      </c>
      <c r="AN42" s="51">
        <f t="shared" si="10"/>
        <v>0</v>
      </c>
      <c r="AO42" s="51">
        <f t="shared" si="10"/>
        <v>0</v>
      </c>
      <c r="AP42" s="51">
        <f t="shared" si="10"/>
        <v>0</v>
      </c>
      <c r="AQ42" s="51">
        <f t="shared" si="10"/>
        <v>0</v>
      </c>
      <c r="AR42" s="51">
        <f t="shared" si="10"/>
        <v>0</v>
      </c>
      <c r="AS42" s="51">
        <f t="shared" si="10"/>
        <v>0</v>
      </c>
      <c r="AT42" s="51">
        <f t="shared" si="10"/>
        <v>0</v>
      </c>
      <c r="AU42" s="51">
        <f t="shared" si="10"/>
        <v>0</v>
      </c>
      <c r="AV42" s="51">
        <f t="shared" si="10"/>
        <v>0</v>
      </c>
      <c r="AW42" s="51">
        <f t="shared" si="10"/>
        <v>0</v>
      </c>
      <c r="AX42" s="51">
        <f t="shared" si="10"/>
        <v>0</v>
      </c>
      <c r="AY42" s="51">
        <f t="shared" si="10"/>
        <v>0</v>
      </c>
      <c r="AZ42" s="51">
        <f t="shared" si="10"/>
        <v>0</v>
      </c>
      <c r="BA42" s="51">
        <f t="shared" si="10"/>
        <v>0</v>
      </c>
      <c r="BB42" s="51">
        <f t="shared" si="10"/>
        <v>0</v>
      </c>
      <c r="BC42" s="51">
        <f t="shared" si="10"/>
        <v>0</v>
      </c>
      <c r="BD42" s="51">
        <f t="shared" si="10"/>
        <v>0</v>
      </c>
      <c r="BE42" s="51">
        <f t="shared" si="10"/>
        <v>0</v>
      </c>
      <c r="BF42" s="51">
        <f t="shared" si="10"/>
        <v>0</v>
      </c>
      <c r="BG42" s="51">
        <f t="shared" si="10"/>
        <v>0</v>
      </c>
      <c r="BH42" s="51">
        <f t="shared" si="10"/>
        <v>0</v>
      </c>
      <c r="BI42" s="51">
        <f t="shared" si="10"/>
        <v>0</v>
      </c>
      <c r="BJ42" s="51">
        <f t="shared" si="10"/>
        <v>0</v>
      </c>
      <c r="BK42" s="51">
        <f t="shared" si="10"/>
        <v>0</v>
      </c>
      <c r="BL42" s="51">
        <f t="shared" si="10"/>
        <v>402042.53</v>
      </c>
      <c r="BM42" s="51">
        <f t="shared" si="10"/>
        <v>0</v>
      </c>
      <c r="BN42" s="51">
        <f t="shared" si="10"/>
        <v>0</v>
      </c>
      <c r="BO42" s="51">
        <f t="shared" si="10"/>
        <v>0</v>
      </c>
      <c r="BP42" s="51">
        <f t="shared" si="10"/>
        <v>0</v>
      </c>
      <c r="BQ42" s="51">
        <f t="shared" ref="BQ42:BX42" si="11">BQ38+BQ39+BQ40+BQ41</f>
        <v>0</v>
      </c>
      <c r="BR42" s="51">
        <f t="shared" si="11"/>
        <v>0</v>
      </c>
      <c r="BS42" s="51">
        <f t="shared" si="11"/>
        <v>0</v>
      </c>
      <c r="BT42" s="51">
        <f t="shared" si="11"/>
        <v>0</v>
      </c>
      <c r="BU42" s="51">
        <f t="shared" si="11"/>
        <v>0</v>
      </c>
      <c r="BV42" s="51">
        <f t="shared" si="11"/>
        <v>402042.53</v>
      </c>
      <c r="BW42" s="51">
        <f t="shared" si="11"/>
        <v>0</v>
      </c>
      <c r="BX42" s="51">
        <f t="shared" si="11"/>
        <v>0</v>
      </c>
    </row>
    <row r="43" spans="2:76" x14ac:dyDescent="0.25">
      <c r="B43" s="24"/>
      <c r="C43" s="3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</row>
    <row r="44" spans="2:76" x14ac:dyDescent="0.25">
      <c r="B44" s="24"/>
      <c r="C44" s="36" t="s">
        <v>122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</row>
    <row r="45" spans="2:76" x14ac:dyDescent="0.25">
      <c r="B45" s="24">
        <v>501</v>
      </c>
      <c r="C45" s="35" t="s">
        <v>123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>
        <v>3285334.37</v>
      </c>
      <c r="BP45" s="51">
        <v>0</v>
      </c>
      <c r="BQ45" s="51">
        <v>0</v>
      </c>
      <c r="BR45" s="51"/>
      <c r="BS45" s="51"/>
      <c r="BT45" s="51"/>
      <c r="BU45" s="51"/>
      <c r="BV45" s="51">
        <f>D45+G45+J45+M45+P45+S45+V45+Y45+AB45+AE45+AH45+AK45+AN45+AQ45+AT45+AW45+AZ45+BC45+BF45+BI45+BL45+BO45+BR45</f>
        <v>3285334.37</v>
      </c>
      <c r="BW45" s="51">
        <f>E45+H45+K45+N45+Q45+T45+W45+Z45+AC45+AF45+AI45+AL45+AO45+AR45+AU45+AX45+BA45+BD45+BG45+BJ45+BM45+BP45+BS45</f>
        <v>0</v>
      </c>
      <c r="BX45" s="51">
        <f>F45+I45+L45+O45+R45+U45+X45+AA45+AD45+AG45+AJ45+AM45+AP45+AS45+AV45+AY45+BB45+BE45+BH45+BK45+BN45+BQ45+BT45</f>
        <v>0</v>
      </c>
    </row>
    <row r="46" spans="2:76" x14ac:dyDescent="0.25">
      <c r="B46" s="25">
        <v>500</v>
      </c>
      <c r="C46" s="36" t="s">
        <v>124</v>
      </c>
      <c r="D46" s="51">
        <f>D45</f>
        <v>0</v>
      </c>
      <c r="E46" s="51">
        <f t="shared" ref="E46:BP46" si="12">E45</f>
        <v>0</v>
      </c>
      <c r="F46" s="51">
        <f t="shared" si="12"/>
        <v>0</v>
      </c>
      <c r="G46" s="51">
        <f t="shared" si="12"/>
        <v>0</v>
      </c>
      <c r="H46" s="51">
        <f t="shared" si="12"/>
        <v>0</v>
      </c>
      <c r="I46" s="51">
        <f t="shared" si="12"/>
        <v>0</v>
      </c>
      <c r="J46" s="51">
        <f t="shared" si="12"/>
        <v>0</v>
      </c>
      <c r="K46" s="51">
        <f t="shared" si="12"/>
        <v>0</v>
      </c>
      <c r="L46" s="51">
        <f t="shared" si="12"/>
        <v>0</v>
      </c>
      <c r="M46" s="51">
        <f t="shared" si="12"/>
        <v>0</v>
      </c>
      <c r="N46" s="51">
        <f t="shared" si="12"/>
        <v>0</v>
      </c>
      <c r="O46" s="51">
        <f t="shared" si="12"/>
        <v>0</v>
      </c>
      <c r="P46" s="51">
        <f t="shared" si="12"/>
        <v>0</v>
      </c>
      <c r="Q46" s="51">
        <f t="shared" si="12"/>
        <v>0</v>
      </c>
      <c r="R46" s="51">
        <f t="shared" si="12"/>
        <v>0</v>
      </c>
      <c r="S46" s="51">
        <f t="shared" si="12"/>
        <v>0</v>
      </c>
      <c r="T46" s="51">
        <f t="shared" si="12"/>
        <v>0</v>
      </c>
      <c r="U46" s="51">
        <f t="shared" si="12"/>
        <v>0</v>
      </c>
      <c r="V46" s="51">
        <f t="shared" si="12"/>
        <v>0</v>
      </c>
      <c r="W46" s="51">
        <f t="shared" si="12"/>
        <v>0</v>
      </c>
      <c r="X46" s="51">
        <f t="shared" si="12"/>
        <v>0</v>
      </c>
      <c r="Y46" s="51">
        <f t="shared" si="12"/>
        <v>0</v>
      </c>
      <c r="Z46" s="51">
        <f t="shared" si="12"/>
        <v>0</v>
      </c>
      <c r="AA46" s="51">
        <f t="shared" si="12"/>
        <v>0</v>
      </c>
      <c r="AB46" s="51">
        <f t="shared" si="12"/>
        <v>0</v>
      </c>
      <c r="AC46" s="51">
        <f t="shared" si="12"/>
        <v>0</v>
      </c>
      <c r="AD46" s="51">
        <f t="shared" si="12"/>
        <v>0</v>
      </c>
      <c r="AE46" s="51">
        <f t="shared" si="12"/>
        <v>0</v>
      </c>
      <c r="AF46" s="51">
        <f t="shared" si="12"/>
        <v>0</v>
      </c>
      <c r="AG46" s="51">
        <f t="shared" si="12"/>
        <v>0</v>
      </c>
      <c r="AH46" s="51">
        <f t="shared" si="12"/>
        <v>0</v>
      </c>
      <c r="AI46" s="51">
        <f t="shared" si="12"/>
        <v>0</v>
      </c>
      <c r="AJ46" s="51">
        <f t="shared" si="12"/>
        <v>0</v>
      </c>
      <c r="AK46" s="51">
        <f t="shared" si="12"/>
        <v>0</v>
      </c>
      <c r="AL46" s="51">
        <f t="shared" si="12"/>
        <v>0</v>
      </c>
      <c r="AM46" s="51">
        <f t="shared" si="12"/>
        <v>0</v>
      </c>
      <c r="AN46" s="51">
        <f t="shared" si="12"/>
        <v>0</v>
      </c>
      <c r="AO46" s="51">
        <f t="shared" si="12"/>
        <v>0</v>
      </c>
      <c r="AP46" s="51">
        <f t="shared" si="12"/>
        <v>0</v>
      </c>
      <c r="AQ46" s="51">
        <f t="shared" si="12"/>
        <v>0</v>
      </c>
      <c r="AR46" s="51">
        <f t="shared" si="12"/>
        <v>0</v>
      </c>
      <c r="AS46" s="51">
        <f t="shared" si="12"/>
        <v>0</v>
      </c>
      <c r="AT46" s="51">
        <f t="shared" si="12"/>
        <v>0</v>
      </c>
      <c r="AU46" s="51">
        <f t="shared" si="12"/>
        <v>0</v>
      </c>
      <c r="AV46" s="51">
        <f t="shared" si="12"/>
        <v>0</v>
      </c>
      <c r="AW46" s="51">
        <f t="shared" si="12"/>
        <v>0</v>
      </c>
      <c r="AX46" s="51">
        <f t="shared" si="12"/>
        <v>0</v>
      </c>
      <c r="AY46" s="51">
        <f t="shared" si="12"/>
        <v>0</v>
      </c>
      <c r="AZ46" s="51">
        <f t="shared" si="12"/>
        <v>0</v>
      </c>
      <c r="BA46" s="51">
        <f t="shared" si="12"/>
        <v>0</v>
      </c>
      <c r="BB46" s="51">
        <f t="shared" si="12"/>
        <v>0</v>
      </c>
      <c r="BC46" s="51">
        <f t="shared" si="12"/>
        <v>0</v>
      </c>
      <c r="BD46" s="51">
        <f t="shared" si="12"/>
        <v>0</v>
      </c>
      <c r="BE46" s="51">
        <f t="shared" si="12"/>
        <v>0</v>
      </c>
      <c r="BF46" s="51">
        <f t="shared" si="12"/>
        <v>0</v>
      </c>
      <c r="BG46" s="51">
        <f t="shared" si="12"/>
        <v>0</v>
      </c>
      <c r="BH46" s="51">
        <f t="shared" si="12"/>
        <v>0</v>
      </c>
      <c r="BI46" s="51">
        <f t="shared" si="12"/>
        <v>0</v>
      </c>
      <c r="BJ46" s="51">
        <f t="shared" si="12"/>
        <v>0</v>
      </c>
      <c r="BK46" s="51">
        <f t="shared" si="12"/>
        <v>0</v>
      </c>
      <c r="BL46" s="51">
        <f t="shared" si="12"/>
        <v>0</v>
      </c>
      <c r="BM46" s="51">
        <f t="shared" si="12"/>
        <v>0</v>
      </c>
      <c r="BN46" s="51">
        <f t="shared" si="12"/>
        <v>0</v>
      </c>
      <c r="BO46" s="51">
        <f t="shared" si="12"/>
        <v>3285334.37</v>
      </c>
      <c r="BP46" s="51">
        <f t="shared" si="12"/>
        <v>0</v>
      </c>
      <c r="BQ46" s="51">
        <f t="shared" ref="BQ46:BX46" si="13">BQ45</f>
        <v>0</v>
      </c>
      <c r="BR46" s="51">
        <f t="shared" si="13"/>
        <v>0</v>
      </c>
      <c r="BS46" s="51">
        <f t="shared" si="13"/>
        <v>0</v>
      </c>
      <c r="BT46" s="51">
        <f t="shared" si="13"/>
        <v>0</v>
      </c>
      <c r="BU46" s="51">
        <f t="shared" si="13"/>
        <v>0</v>
      </c>
      <c r="BV46" s="51">
        <f t="shared" si="13"/>
        <v>3285334.37</v>
      </c>
      <c r="BW46" s="51">
        <f t="shared" si="13"/>
        <v>0</v>
      </c>
      <c r="BX46" s="51">
        <f t="shared" si="13"/>
        <v>0</v>
      </c>
    </row>
    <row r="47" spans="2:76" x14ac:dyDescent="0.25">
      <c r="B47" s="24"/>
      <c r="C47" s="3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</row>
    <row r="48" spans="2:76" x14ac:dyDescent="0.25">
      <c r="B48" s="24"/>
      <c r="C48" s="36" t="s">
        <v>125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</row>
    <row r="49" spans="1:76" x14ac:dyDescent="0.25">
      <c r="B49" s="24">
        <v>701</v>
      </c>
      <c r="C49" s="35" t="s">
        <v>126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>
        <f t="shared" ref="BV49:BX50" si="14">D49+G49+J49+M49+P49+S49+V49+Y49+AB49+AE49+AH49+AK49+AN49+AQ49+AT49+AW49+AZ49+BC49+BF49+BI49+BL49+BO49+BR49</f>
        <v>0</v>
      </c>
      <c r="BW49" s="51">
        <f t="shared" si="14"/>
        <v>0</v>
      </c>
      <c r="BX49" s="51">
        <f t="shared" si="14"/>
        <v>0</v>
      </c>
    </row>
    <row r="50" spans="1:76" x14ac:dyDescent="0.25">
      <c r="B50" s="24">
        <v>702</v>
      </c>
      <c r="C50" s="35" t="s">
        <v>127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>
        <v>2327500</v>
      </c>
      <c r="BS50" s="51">
        <v>0</v>
      </c>
      <c r="BT50" s="51">
        <v>0</v>
      </c>
      <c r="BU50" s="51"/>
      <c r="BV50" s="51">
        <f t="shared" si="14"/>
        <v>2327500</v>
      </c>
      <c r="BW50" s="51">
        <f t="shared" si="14"/>
        <v>0</v>
      </c>
      <c r="BX50" s="51">
        <f t="shared" si="14"/>
        <v>0</v>
      </c>
    </row>
    <row r="51" spans="1:76" x14ac:dyDescent="0.25">
      <c r="B51" s="25">
        <v>700</v>
      </c>
      <c r="C51" s="36" t="s">
        <v>128</v>
      </c>
      <c r="D51" s="51">
        <f>D49+D50</f>
        <v>0</v>
      </c>
      <c r="E51" s="51">
        <f t="shared" ref="E51:BP51" si="15">E49+E50</f>
        <v>0</v>
      </c>
      <c r="F51" s="51">
        <f t="shared" si="15"/>
        <v>0</v>
      </c>
      <c r="G51" s="51">
        <f t="shared" si="15"/>
        <v>0</v>
      </c>
      <c r="H51" s="51">
        <f t="shared" si="15"/>
        <v>0</v>
      </c>
      <c r="I51" s="51">
        <f t="shared" si="15"/>
        <v>0</v>
      </c>
      <c r="J51" s="51">
        <f t="shared" si="15"/>
        <v>0</v>
      </c>
      <c r="K51" s="51">
        <f t="shared" si="15"/>
        <v>0</v>
      </c>
      <c r="L51" s="51">
        <f t="shared" si="15"/>
        <v>0</v>
      </c>
      <c r="M51" s="51">
        <f t="shared" si="15"/>
        <v>0</v>
      </c>
      <c r="N51" s="51">
        <f t="shared" si="15"/>
        <v>0</v>
      </c>
      <c r="O51" s="51">
        <f t="shared" si="15"/>
        <v>0</v>
      </c>
      <c r="P51" s="51">
        <f t="shared" si="15"/>
        <v>0</v>
      </c>
      <c r="Q51" s="51">
        <f t="shared" si="15"/>
        <v>0</v>
      </c>
      <c r="R51" s="51">
        <f t="shared" si="15"/>
        <v>0</v>
      </c>
      <c r="S51" s="51">
        <f t="shared" si="15"/>
        <v>0</v>
      </c>
      <c r="T51" s="51">
        <f t="shared" si="15"/>
        <v>0</v>
      </c>
      <c r="U51" s="51">
        <f t="shared" si="15"/>
        <v>0</v>
      </c>
      <c r="V51" s="51">
        <f t="shared" si="15"/>
        <v>0</v>
      </c>
      <c r="W51" s="51">
        <f t="shared" si="15"/>
        <v>0</v>
      </c>
      <c r="X51" s="51">
        <f t="shared" si="15"/>
        <v>0</v>
      </c>
      <c r="Y51" s="51">
        <f t="shared" si="15"/>
        <v>0</v>
      </c>
      <c r="Z51" s="51">
        <f t="shared" si="15"/>
        <v>0</v>
      </c>
      <c r="AA51" s="51">
        <f t="shared" si="15"/>
        <v>0</v>
      </c>
      <c r="AB51" s="51">
        <f t="shared" si="15"/>
        <v>0</v>
      </c>
      <c r="AC51" s="51">
        <f t="shared" si="15"/>
        <v>0</v>
      </c>
      <c r="AD51" s="51">
        <f t="shared" si="15"/>
        <v>0</v>
      </c>
      <c r="AE51" s="51">
        <f t="shared" si="15"/>
        <v>0</v>
      </c>
      <c r="AF51" s="51">
        <f t="shared" si="15"/>
        <v>0</v>
      </c>
      <c r="AG51" s="51">
        <f t="shared" si="15"/>
        <v>0</v>
      </c>
      <c r="AH51" s="51">
        <f t="shared" si="15"/>
        <v>0</v>
      </c>
      <c r="AI51" s="51">
        <f t="shared" si="15"/>
        <v>0</v>
      </c>
      <c r="AJ51" s="51">
        <f t="shared" si="15"/>
        <v>0</v>
      </c>
      <c r="AK51" s="51">
        <f t="shared" si="15"/>
        <v>0</v>
      </c>
      <c r="AL51" s="51">
        <f t="shared" si="15"/>
        <v>0</v>
      </c>
      <c r="AM51" s="51">
        <f t="shared" si="15"/>
        <v>0</v>
      </c>
      <c r="AN51" s="51">
        <f t="shared" si="15"/>
        <v>0</v>
      </c>
      <c r="AO51" s="51">
        <f t="shared" si="15"/>
        <v>0</v>
      </c>
      <c r="AP51" s="51">
        <f t="shared" si="15"/>
        <v>0</v>
      </c>
      <c r="AQ51" s="51">
        <f t="shared" si="15"/>
        <v>0</v>
      </c>
      <c r="AR51" s="51">
        <f t="shared" si="15"/>
        <v>0</v>
      </c>
      <c r="AS51" s="51">
        <f t="shared" si="15"/>
        <v>0</v>
      </c>
      <c r="AT51" s="51">
        <f t="shared" si="15"/>
        <v>0</v>
      </c>
      <c r="AU51" s="51">
        <f t="shared" si="15"/>
        <v>0</v>
      </c>
      <c r="AV51" s="51">
        <f t="shared" si="15"/>
        <v>0</v>
      </c>
      <c r="AW51" s="51">
        <f t="shared" si="15"/>
        <v>0</v>
      </c>
      <c r="AX51" s="51">
        <f t="shared" si="15"/>
        <v>0</v>
      </c>
      <c r="AY51" s="51">
        <f t="shared" si="15"/>
        <v>0</v>
      </c>
      <c r="AZ51" s="51">
        <f t="shared" si="15"/>
        <v>0</v>
      </c>
      <c r="BA51" s="51">
        <f t="shared" si="15"/>
        <v>0</v>
      </c>
      <c r="BB51" s="51">
        <f t="shared" si="15"/>
        <v>0</v>
      </c>
      <c r="BC51" s="51">
        <f t="shared" si="15"/>
        <v>0</v>
      </c>
      <c r="BD51" s="51">
        <f t="shared" si="15"/>
        <v>0</v>
      </c>
      <c r="BE51" s="51">
        <f t="shared" si="15"/>
        <v>0</v>
      </c>
      <c r="BF51" s="51">
        <f t="shared" si="15"/>
        <v>0</v>
      </c>
      <c r="BG51" s="51">
        <f t="shared" si="15"/>
        <v>0</v>
      </c>
      <c r="BH51" s="51">
        <f t="shared" si="15"/>
        <v>0</v>
      </c>
      <c r="BI51" s="51">
        <f t="shared" si="15"/>
        <v>0</v>
      </c>
      <c r="BJ51" s="51">
        <f t="shared" si="15"/>
        <v>0</v>
      </c>
      <c r="BK51" s="51">
        <f t="shared" si="15"/>
        <v>0</v>
      </c>
      <c r="BL51" s="51">
        <f t="shared" si="15"/>
        <v>0</v>
      </c>
      <c r="BM51" s="51">
        <f t="shared" si="15"/>
        <v>0</v>
      </c>
      <c r="BN51" s="51">
        <f t="shared" si="15"/>
        <v>0</v>
      </c>
      <c r="BO51" s="51">
        <f t="shared" si="15"/>
        <v>0</v>
      </c>
      <c r="BP51" s="51">
        <f t="shared" si="15"/>
        <v>0</v>
      </c>
      <c r="BQ51" s="51">
        <f t="shared" ref="BQ51:BX51" si="16">BQ49+BQ50</f>
        <v>0</v>
      </c>
      <c r="BR51" s="51">
        <f t="shared" si="16"/>
        <v>2327500</v>
      </c>
      <c r="BS51" s="51">
        <f t="shared" si="16"/>
        <v>0</v>
      </c>
      <c r="BT51" s="51">
        <f t="shared" si="16"/>
        <v>0</v>
      </c>
      <c r="BU51" s="51">
        <f t="shared" si="16"/>
        <v>0</v>
      </c>
      <c r="BV51" s="51">
        <f t="shared" si="16"/>
        <v>2327500</v>
      </c>
      <c r="BW51" s="51">
        <f t="shared" si="16"/>
        <v>0</v>
      </c>
      <c r="BX51" s="51">
        <f t="shared" si="16"/>
        <v>0</v>
      </c>
    </row>
    <row r="52" spans="1:76" x14ac:dyDescent="0.25">
      <c r="B52" s="26"/>
      <c r="C52" s="37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</row>
    <row r="53" spans="1:76" ht="25.5" customHeight="1" thickBot="1" x14ac:dyDescent="0.3">
      <c r="B53" s="111" t="s">
        <v>129</v>
      </c>
      <c r="C53" s="112"/>
      <c r="D53" s="57">
        <f>D20+D28+D35+D42+D46+D51</f>
        <v>1731855.51</v>
      </c>
      <c r="E53" s="57">
        <f t="shared" ref="E53:BP53" si="17">E20+E28+E35+E42+E46+E51</f>
        <v>0</v>
      </c>
      <c r="F53" s="57">
        <f t="shared" si="17"/>
        <v>0</v>
      </c>
      <c r="G53" s="57">
        <f t="shared" si="17"/>
        <v>0</v>
      </c>
      <c r="H53" s="57">
        <f t="shared" si="17"/>
        <v>0</v>
      </c>
      <c r="I53" s="57">
        <f t="shared" si="17"/>
        <v>0</v>
      </c>
      <c r="J53" s="57">
        <f t="shared" si="17"/>
        <v>315027.77</v>
      </c>
      <c r="K53" s="57">
        <f t="shared" si="17"/>
        <v>0</v>
      </c>
      <c r="L53" s="57">
        <f t="shared" si="17"/>
        <v>0</v>
      </c>
      <c r="M53" s="57">
        <f t="shared" si="17"/>
        <v>792636.63</v>
      </c>
      <c r="N53" s="57">
        <f t="shared" si="17"/>
        <v>0</v>
      </c>
      <c r="O53" s="57">
        <f t="shared" si="17"/>
        <v>0</v>
      </c>
      <c r="P53" s="57">
        <f t="shared" si="17"/>
        <v>148500</v>
      </c>
      <c r="Q53" s="57">
        <f t="shared" si="17"/>
        <v>0</v>
      </c>
      <c r="R53" s="57">
        <f t="shared" si="17"/>
        <v>0</v>
      </c>
      <c r="S53" s="57">
        <f t="shared" si="17"/>
        <v>7208.51</v>
      </c>
      <c r="T53" s="57">
        <f t="shared" si="17"/>
        <v>0</v>
      </c>
      <c r="U53" s="57">
        <f t="shared" si="17"/>
        <v>0</v>
      </c>
      <c r="V53" s="57">
        <f t="shared" si="17"/>
        <v>10000</v>
      </c>
      <c r="W53" s="57">
        <f t="shared" si="17"/>
        <v>0</v>
      </c>
      <c r="X53" s="57">
        <f t="shared" si="17"/>
        <v>0</v>
      </c>
      <c r="Y53" s="57">
        <f t="shared" si="17"/>
        <v>1179851.8700000001</v>
      </c>
      <c r="Z53" s="57">
        <f t="shared" si="17"/>
        <v>0</v>
      </c>
      <c r="AA53" s="57">
        <f t="shared" si="17"/>
        <v>0</v>
      </c>
      <c r="AB53" s="57">
        <f t="shared" si="17"/>
        <v>2165197.0699999998</v>
      </c>
      <c r="AC53" s="57">
        <f t="shared" si="17"/>
        <v>0</v>
      </c>
      <c r="AD53" s="57">
        <f t="shared" si="17"/>
        <v>0</v>
      </c>
      <c r="AE53" s="57">
        <f t="shared" si="17"/>
        <v>0</v>
      </c>
      <c r="AF53" s="57">
        <f t="shared" si="17"/>
        <v>0</v>
      </c>
      <c r="AG53" s="57">
        <f t="shared" si="17"/>
        <v>0</v>
      </c>
      <c r="AH53" s="57">
        <f t="shared" si="17"/>
        <v>19177.2</v>
      </c>
      <c r="AI53" s="57">
        <f t="shared" si="17"/>
        <v>0</v>
      </c>
      <c r="AJ53" s="57">
        <f t="shared" si="17"/>
        <v>0</v>
      </c>
      <c r="AK53" s="57">
        <f t="shared" si="17"/>
        <v>1199051.6000000001</v>
      </c>
      <c r="AL53" s="57">
        <f t="shared" si="17"/>
        <v>0</v>
      </c>
      <c r="AM53" s="57">
        <f t="shared" si="17"/>
        <v>0</v>
      </c>
      <c r="AN53" s="57">
        <f t="shared" si="17"/>
        <v>0</v>
      </c>
      <c r="AO53" s="57">
        <f t="shared" si="17"/>
        <v>0</v>
      </c>
      <c r="AP53" s="57">
        <f t="shared" si="17"/>
        <v>0</v>
      </c>
      <c r="AQ53" s="57">
        <f t="shared" si="17"/>
        <v>16542.29</v>
      </c>
      <c r="AR53" s="57">
        <f t="shared" si="17"/>
        <v>0</v>
      </c>
      <c r="AS53" s="57">
        <f t="shared" si="17"/>
        <v>0</v>
      </c>
      <c r="AT53" s="57">
        <f t="shared" si="17"/>
        <v>0</v>
      </c>
      <c r="AU53" s="57">
        <f t="shared" si="17"/>
        <v>0</v>
      </c>
      <c r="AV53" s="57">
        <f t="shared" si="17"/>
        <v>0</v>
      </c>
      <c r="AW53" s="57">
        <f t="shared" si="17"/>
        <v>0</v>
      </c>
      <c r="AX53" s="57">
        <f t="shared" si="17"/>
        <v>0</v>
      </c>
      <c r="AY53" s="57">
        <f t="shared" si="17"/>
        <v>0</v>
      </c>
      <c r="AZ53" s="57">
        <f t="shared" si="17"/>
        <v>0</v>
      </c>
      <c r="BA53" s="57">
        <f t="shared" si="17"/>
        <v>0</v>
      </c>
      <c r="BB53" s="57">
        <f t="shared" si="17"/>
        <v>0</v>
      </c>
      <c r="BC53" s="57">
        <f t="shared" si="17"/>
        <v>0</v>
      </c>
      <c r="BD53" s="57">
        <f t="shared" si="17"/>
        <v>0</v>
      </c>
      <c r="BE53" s="57">
        <f t="shared" si="17"/>
        <v>0</v>
      </c>
      <c r="BF53" s="57">
        <f t="shared" si="17"/>
        <v>0</v>
      </c>
      <c r="BG53" s="57">
        <f t="shared" si="17"/>
        <v>0</v>
      </c>
      <c r="BH53" s="57">
        <f t="shared" si="17"/>
        <v>0</v>
      </c>
      <c r="BI53" s="57">
        <f t="shared" si="17"/>
        <v>554328.1</v>
      </c>
      <c r="BJ53" s="57">
        <f t="shared" si="17"/>
        <v>0</v>
      </c>
      <c r="BK53" s="57">
        <f t="shared" si="17"/>
        <v>0</v>
      </c>
      <c r="BL53" s="57">
        <f t="shared" si="17"/>
        <v>402042.53</v>
      </c>
      <c r="BM53" s="57">
        <f t="shared" si="17"/>
        <v>0</v>
      </c>
      <c r="BN53" s="57">
        <f t="shared" si="17"/>
        <v>0</v>
      </c>
      <c r="BO53" s="57">
        <f t="shared" si="17"/>
        <v>3285334.37</v>
      </c>
      <c r="BP53" s="57">
        <f t="shared" si="17"/>
        <v>0</v>
      </c>
      <c r="BQ53" s="57">
        <f t="shared" ref="BQ53:BX53" si="18">BQ20+BQ28+BQ35+BQ42+BQ46+BQ51</f>
        <v>0</v>
      </c>
      <c r="BR53" s="57">
        <f t="shared" si="18"/>
        <v>2327500</v>
      </c>
      <c r="BS53" s="57">
        <f t="shared" si="18"/>
        <v>0</v>
      </c>
      <c r="BT53" s="57">
        <f t="shared" si="18"/>
        <v>0</v>
      </c>
      <c r="BU53" s="57">
        <f t="shared" si="18"/>
        <v>0</v>
      </c>
      <c r="BV53" s="57">
        <f>BV20+BV28+BV35+BV42+BV46+BV51+BV8</f>
        <v>14199204.039999999</v>
      </c>
      <c r="BW53" s="57">
        <f t="shared" si="18"/>
        <v>0</v>
      </c>
      <c r="BX53" s="57">
        <f t="shared" si="18"/>
        <v>0</v>
      </c>
    </row>
    <row r="54" spans="1:76" s="1" customFormat="1" ht="30" customHeight="1" thickTop="1" x14ac:dyDescent="0.2">
      <c r="A54" s="93"/>
      <c r="B54" s="28" t="s">
        <v>139</v>
      </c>
      <c r="D54" s="58"/>
      <c r="E54" s="58"/>
      <c r="F54" s="59"/>
      <c r="G54" s="59"/>
      <c r="H54" s="59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</row>
  </sheetData>
  <mergeCells count="76">
    <mergeCell ref="A1:A1048576"/>
    <mergeCell ref="B1:BX2"/>
    <mergeCell ref="B4:C7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BR4:BT4"/>
    <mergeCell ref="BU4:BU5"/>
    <mergeCell ref="BV4:BX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T5"/>
    <mergeCell ref="D6:E6"/>
    <mergeCell ref="G6:H6"/>
    <mergeCell ref="J6:K6"/>
    <mergeCell ref="M6:N6"/>
    <mergeCell ref="P6:Q6"/>
    <mergeCell ref="AQ6:AR6"/>
    <mergeCell ref="AT6:AU6"/>
    <mergeCell ref="AW6:AX6"/>
    <mergeCell ref="AZ6:BA6"/>
    <mergeCell ref="S6:T6"/>
    <mergeCell ref="V6:W6"/>
    <mergeCell ref="Y6:Z6"/>
    <mergeCell ref="AB6:AC6"/>
    <mergeCell ref="AE6:AF6"/>
    <mergeCell ref="AH6:AI6"/>
    <mergeCell ref="BV6:BW6"/>
    <mergeCell ref="B53:C53"/>
    <mergeCell ref="BC6:BD6"/>
    <mergeCell ref="BF6:BG6"/>
    <mergeCell ref="BI6:BJ6"/>
    <mergeCell ref="BL6:BM6"/>
    <mergeCell ref="BO6:BP6"/>
    <mergeCell ref="BR6:BS6"/>
    <mergeCell ref="AK6:AL6"/>
    <mergeCell ref="AN6:AO6"/>
  </mergeCells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colBreaks count="3" manualBreakCount="3">
    <brk id="18" max="1048575" man="1"/>
    <brk id="33" max="1048575" man="1"/>
    <brk id="6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BX54"/>
  <sheetViews>
    <sheetView workbookViewId="0">
      <pane xSplit="1" ySplit="7" topLeftCell="BJ35" activePane="bottomRight" state="frozen"/>
      <selection pane="topRight" activeCell="B1" sqref="B1"/>
      <selection pane="bottomLeft" activeCell="A8" sqref="A8"/>
      <selection pane="bottomRight" activeCell="BV54" sqref="BV54"/>
    </sheetView>
  </sheetViews>
  <sheetFormatPr defaultRowHeight="15" x14ac:dyDescent="0.25"/>
  <cols>
    <col min="1" max="1" width="2.5703125" style="93" customWidth="1"/>
    <col min="2" max="2" width="7" style="2" customWidth="1"/>
    <col min="3" max="3" width="50.5703125" customWidth="1"/>
    <col min="4" max="4" width="11.7109375" style="60" bestFit="1" customWidth="1"/>
    <col min="5" max="24" width="10.7109375" style="60" customWidth="1"/>
    <col min="25" max="25" width="11.7109375" style="60" bestFit="1" customWidth="1"/>
    <col min="26" max="27" width="10.7109375" style="60" customWidth="1"/>
    <col min="28" max="28" width="11.7109375" style="60" bestFit="1" customWidth="1"/>
    <col min="29" max="66" width="10.7109375" style="60" customWidth="1"/>
    <col min="67" max="67" width="11.7109375" style="60" bestFit="1" customWidth="1"/>
    <col min="68" max="69" width="10.7109375" style="60" customWidth="1"/>
    <col min="70" max="70" width="11.7109375" style="60" bestFit="1" customWidth="1"/>
    <col min="71" max="73" width="10.7109375" style="60" customWidth="1"/>
    <col min="74" max="74" width="12.7109375" style="60" bestFit="1" customWidth="1"/>
    <col min="75" max="76" width="10.7109375" style="60" customWidth="1"/>
  </cols>
  <sheetData>
    <row r="1" spans="1:76" x14ac:dyDescent="0.25">
      <c r="B1" s="95" t="s">
        <v>137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</row>
    <row r="2" spans="1:76" ht="15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6" s="30" customFormat="1" ht="15" customHeight="1" thickBot="1" x14ac:dyDescent="0.3">
      <c r="A3" s="93"/>
      <c r="B3" s="90" t="s">
        <v>145</v>
      </c>
      <c r="C3" s="2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ht="15.75" customHeight="1" thickTop="1" x14ac:dyDescent="0.25">
      <c r="B4" s="105" t="s">
        <v>67</v>
      </c>
      <c r="C4" s="106"/>
      <c r="D4" s="97">
        <v>1</v>
      </c>
      <c r="E4" s="98"/>
      <c r="F4" s="99"/>
      <c r="G4" s="97">
        <v>2</v>
      </c>
      <c r="H4" s="98"/>
      <c r="I4" s="99"/>
      <c r="J4" s="97">
        <v>3</v>
      </c>
      <c r="K4" s="98"/>
      <c r="L4" s="99"/>
      <c r="M4" s="97">
        <v>4</v>
      </c>
      <c r="N4" s="98"/>
      <c r="O4" s="99"/>
      <c r="P4" s="97">
        <v>5</v>
      </c>
      <c r="Q4" s="98"/>
      <c r="R4" s="99"/>
      <c r="S4" s="97">
        <v>6</v>
      </c>
      <c r="T4" s="98"/>
      <c r="U4" s="99"/>
      <c r="V4" s="97">
        <v>7</v>
      </c>
      <c r="W4" s="98"/>
      <c r="X4" s="99"/>
      <c r="Y4" s="97">
        <v>8</v>
      </c>
      <c r="Z4" s="98"/>
      <c r="AA4" s="99"/>
      <c r="AB4" s="97">
        <v>9</v>
      </c>
      <c r="AC4" s="98"/>
      <c r="AD4" s="99"/>
      <c r="AE4" s="97">
        <v>10</v>
      </c>
      <c r="AF4" s="98"/>
      <c r="AG4" s="99"/>
      <c r="AH4" s="97">
        <v>11</v>
      </c>
      <c r="AI4" s="98"/>
      <c r="AJ4" s="99"/>
      <c r="AK4" s="97">
        <v>12</v>
      </c>
      <c r="AL4" s="98"/>
      <c r="AM4" s="99"/>
      <c r="AN4" s="97">
        <v>13</v>
      </c>
      <c r="AO4" s="98"/>
      <c r="AP4" s="99"/>
      <c r="AQ4" s="97">
        <v>14</v>
      </c>
      <c r="AR4" s="98"/>
      <c r="AS4" s="99"/>
      <c r="AT4" s="97">
        <v>15</v>
      </c>
      <c r="AU4" s="98"/>
      <c r="AV4" s="99"/>
      <c r="AW4" s="97">
        <v>16</v>
      </c>
      <c r="AX4" s="98"/>
      <c r="AY4" s="99"/>
      <c r="AZ4" s="97">
        <v>17</v>
      </c>
      <c r="BA4" s="98"/>
      <c r="BB4" s="99"/>
      <c r="BC4" s="97">
        <v>18</v>
      </c>
      <c r="BD4" s="98"/>
      <c r="BE4" s="99"/>
      <c r="BF4" s="97">
        <v>19</v>
      </c>
      <c r="BG4" s="98"/>
      <c r="BH4" s="99"/>
      <c r="BI4" s="97">
        <v>20</v>
      </c>
      <c r="BJ4" s="98"/>
      <c r="BK4" s="99"/>
      <c r="BL4" s="97">
        <v>50</v>
      </c>
      <c r="BM4" s="98"/>
      <c r="BN4" s="99"/>
      <c r="BO4" s="97">
        <v>60</v>
      </c>
      <c r="BP4" s="98"/>
      <c r="BQ4" s="99"/>
      <c r="BR4" s="97">
        <v>99</v>
      </c>
      <c r="BS4" s="98"/>
      <c r="BT4" s="99"/>
      <c r="BU4" s="113" t="s">
        <v>133</v>
      </c>
      <c r="BV4" s="115" t="s">
        <v>134</v>
      </c>
      <c r="BW4" s="116"/>
      <c r="BX4" s="117"/>
    </row>
    <row r="5" spans="1:76" ht="24" customHeight="1" x14ac:dyDescent="0.25">
      <c r="B5" s="107"/>
      <c r="C5" s="108"/>
      <c r="D5" s="100" t="s">
        <v>71</v>
      </c>
      <c r="E5" s="101"/>
      <c r="F5" s="102"/>
      <c r="G5" s="100" t="s">
        <v>72</v>
      </c>
      <c r="H5" s="101"/>
      <c r="I5" s="102"/>
      <c r="J5" s="100" t="s">
        <v>73</v>
      </c>
      <c r="K5" s="101"/>
      <c r="L5" s="102"/>
      <c r="M5" s="100" t="s">
        <v>74</v>
      </c>
      <c r="N5" s="101"/>
      <c r="O5" s="102"/>
      <c r="P5" s="100" t="s">
        <v>75</v>
      </c>
      <c r="Q5" s="101"/>
      <c r="R5" s="102"/>
      <c r="S5" s="100" t="s">
        <v>76</v>
      </c>
      <c r="T5" s="101"/>
      <c r="U5" s="102"/>
      <c r="V5" s="100" t="s">
        <v>77</v>
      </c>
      <c r="W5" s="101"/>
      <c r="X5" s="102"/>
      <c r="Y5" s="100" t="s">
        <v>78</v>
      </c>
      <c r="Z5" s="101"/>
      <c r="AA5" s="102"/>
      <c r="AB5" s="100" t="s">
        <v>79</v>
      </c>
      <c r="AC5" s="101"/>
      <c r="AD5" s="102"/>
      <c r="AE5" s="100" t="s">
        <v>80</v>
      </c>
      <c r="AF5" s="101"/>
      <c r="AG5" s="102"/>
      <c r="AH5" s="100" t="s">
        <v>81</v>
      </c>
      <c r="AI5" s="101"/>
      <c r="AJ5" s="102"/>
      <c r="AK5" s="100" t="s">
        <v>82</v>
      </c>
      <c r="AL5" s="101"/>
      <c r="AM5" s="102"/>
      <c r="AN5" s="100" t="s">
        <v>83</v>
      </c>
      <c r="AO5" s="101"/>
      <c r="AP5" s="102"/>
      <c r="AQ5" s="100" t="s">
        <v>84</v>
      </c>
      <c r="AR5" s="101"/>
      <c r="AS5" s="102"/>
      <c r="AT5" s="100" t="s">
        <v>85</v>
      </c>
      <c r="AU5" s="101"/>
      <c r="AV5" s="102"/>
      <c r="AW5" s="100" t="s">
        <v>86</v>
      </c>
      <c r="AX5" s="101"/>
      <c r="AY5" s="102"/>
      <c r="AZ5" s="100" t="s">
        <v>87</v>
      </c>
      <c r="BA5" s="101"/>
      <c r="BB5" s="102"/>
      <c r="BC5" s="100" t="s">
        <v>88</v>
      </c>
      <c r="BD5" s="101"/>
      <c r="BE5" s="102"/>
      <c r="BF5" s="100" t="s">
        <v>89</v>
      </c>
      <c r="BG5" s="101"/>
      <c r="BH5" s="102"/>
      <c r="BI5" s="100" t="s">
        <v>90</v>
      </c>
      <c r="BJ5" s="101"/>
      <c r="BK5" s="102"/>
      <c r="BL5" s="100" t="s">
        <v>130</v>
      </c>
      <c r="BM5" s="101"/>
      <c r="BN5" s="102"/>
      <c r="BO5" s="100" t="s">
        <v>131</v>
      </c>
      <c r="BP5" s="101"/>
      <c r="BQ5" s="102"/>
      <c r="BR5" s="100" t="s">
        <v>132</v>
      </c>
      <c r="BS5" s="101"/>
      <c r="BT5" s="102"/>
      <c r="BU5" s="114"/>
      <c r="BV5" s="118"/>
      <c r="BW5" s="119"/>
      <c r="BX5" s="120"/>
    </row>
    <row r="6" spans="1:76" x14ac:dyDescent="0.25">
      <c r="B6" s="107"/>
      <c r="C6" s="108"/>
      <c r="D6" s="103" t="s">
        <v>68</v>
      </c>
      <c r="E6" s="104"/>
      <c r="F6" s="40" t="s">
        <v>70</v>
      </c>
      <c r="G6" s="103" t="s">
        <v>68</v>
      </c>
      <c r="H6" s="104"/>
      <c r="I6" s="40" t="s">
        <v>70</v>
      </c>
      <c r="J6" s="103" t="s">
        <v>68</v>
      </c>
      <c r="K6" s="104"/>
      <c r="L6" s="40" t="s">
        <v>70</v>
      </c>
      <c r="M6" s="103" t="s">
        <v>68</v>
      </c>
      <c r="N6" s="104"/>
      <c r="O6" s="40" t="s">
        <v>70</v>
      </c>
      <c r="P6" s="103" t="s">
        <v>68</v>
      </c>
      <c r="Q6" s="104"/>
      <c r="R6" s="40" t="s">
        <v>70</v>
      </c>
      <c r="S6" s="103" t="s">
        <v>68</v>
      </c>
      <c r="T6" s="104"/>
      <c r="U6" s="40" t="s">
        <v>70</v>
      </c>
      <c r="V6" s="103" t="s">
        <v>68</v>
      </c>
      <c r="W6" s="104"/>
      <c r="X6" s="40" t="s">
        <v>70</v>
      </c>
      <c r="Y6" s="103" t="s">
        <v>68</v>
      </c>
      <c r="Z6" s="104"/>
      <c r="AA6" s="40" t="s">
        <v>70</v>
      </c>
      <c r="AB6" s="103" t="s">
        <v>68</v>
      </c>
      <c r="AC6" s="104"/>
      <c r="AD6" s="40" t="s">
        <v>70</v>
      </c>
      <c r="AE6" s="103" t="s">
        <v>68</v>
      </c>
      <c r="AF6" s="104"/>
      <c r="AG6" s="40" t="s">
        <v>70</v>
      </c>
      <c r="AH6" s="103" t="s">
        <v>68</v>
      </c>
      <c r="AI6" s="104"/>
      <c r="AJ6" s="40" t="s">
        <v>70</v>
      </c>
      <c r="AK6" s="103" t="s">
        <v>68</v>
      </c>
      <c r="AL6" s="104"/>
      <c r="AM6" s="40" t="s">
        <v>70</v>
      </c>
      <c r="AN6" s="103" t="s">
        <v>68</v>
      </c>
      <c r="AO6" s="104"/>
      <c r="AP6" s="40" t="s">
        <v>70</v>
      </c>
      <c r="AQ6" s="103" t="s">
        <v>68</v>
      </c>
      <c r="AR6" s="104"/>
      <c r="AS6" s="40" t="s">
        <v>70</v>
      </c>
      <c r="AT6" s="103" t="s">
        <v>68</v>
      </c>
      <c r="AU6" s="104"/>
      <c r="AV6" s="40" t="s">
        <v>70</v>
      </c>
      <c r="AW6" s="103" t="s">
        <v>68</v>
      </c>
      <c r="AX6" s="104"/>
      <c r="AY6" s="40" t="s">
        <v>70</v>
      </c>
      <c r="AZ6" s="103" t="s">
        <v>68</v>
      </c>
      <c r="BA6" s="104"/>
      <c r="BB6" s="40" t="s">
        <v>70</v>
      </c>
      <c r="BC6" s="103" t="s">
        <v>68</v>
      </c>
      <c r="BD6" s="104"/>
      <c r="BE6" s="40" t="s">
        <v>70</v>
      </c>
      <c r="BF6" s="103" t="s">
        <v>68</v>
      </c>
      <c r="BG6" s="104"/>
      <c r="BH6" s="40" t="s">
        <v>70</v>
      </c>
      <c r="BI6" s="103" t="s">
        <v>68</v>
      </c>
      <c r="BJ6" s="104"/>
      <c r="BK6" s="40" t="s">
        <v>70</v>
      </c>
      <c r="BL6" s="103" t="s">
        <v>68</v>
      </c>
      <c r="BM6" s="104"/>
      <c r="BN6" s="40" t="s">
        <v>70</v>
      </c>
      <c r="BO6" s="103" t="s">
        <v>68</v>
      </c>
      <c r="BP6" s="104"/>
      <c r="BQ6" s="40" t="s">
        <v>70</v>
      </c>
      <c r="BR6" s="103" t="s">
        <v>68</v>
      </c>
      <c r="BS6" s="104"/>
      <c r="BT6" s="40" t="s">
        <v>70</v>
      </c>
      <c r="BU6" s="41" t="s">
        <v>68</v>
      </c>
      <c r="BV6" s="103" t="s">
        <v>68</v>
      </c>
      <c r="BW6" s="104"/>
      <c r="BX6" s="40" t="s">
        <v>70</v>
      </c>
    </row>
    <row r="7" spans="1:76" ht="34.5" thickBot="1" x14ac:dyDescent="0.3">
      <c r="B7" s="109"/>
      <c r="C7" s="110"/>
      <c r="D7" s="42"/>
      <c r="E7" s="43" t="s">
        <v>69</v>
      </c>
      <c r="F7" s="44"/>
      <c r="G7" s="42"/>
      <c r="H7" s="43" t="s">
        <v>69</v>
      </c>
      <c r="I7" s="44"/>
      <c r="J7" s="42"/>
      <c r="K7" s="43" t="s">
        <v>69</v>
      </c>
      <c r="L7" s="44"/>
      <c r="M7" s="42"/>
      <c r="N7" s="43" t="s">
        <v>69</v>
      </c>
      <c r="O7" s="44"/>
      <c r="P7" s="42"/>
      <c r="Q7" s="43" t="s">
        <v>69</v>
      </c>
      <c r="R7" s="44"/>
      <c r="S7" s="42"/>
      <c r="T7" s="43" t="s">
        <v>69</v>
      </c>
      <c r="U7" s="44"/>
      <c r="V7" s="42"/>
      <c r="W7" s="43" t="s">
        <v>69</v>
      </c>
      <c r="X7" s="44"/>
      <c r="Y7" s="42"/>
      <c r="Z7" s="43" t="s">
        <v>69</v>
      </c>
      <c r="AA7" s="44"/>
      <c r="AB7" s="42"/>
      <c r="AC7" s="43" t="s">
        <v>69</v>
      </c>
      <c r="AD7" s="44"/>
      <c r="AE7" s="42"/>
      <c r="AF7" s="43" t="s">
        <v>69</v>
      </c>
      <c r="AG7" s="44"/>
      <c r="AH7" s="42"/>
      <c r="AI7" s="43" t="s">
        <v>69</v>
      </c>
      <c r="AJ7" s="44"/>
      <c r="AK7" s="42"/>
      <c r="AL7" s="43" t="s">
        <v>69</v>
      </c>
      <c r="AM7" s="44"/>
      <c r="AN7" s="42"/>
      <c r="AO7" s="43" t="s">
        <v>69</v>
      </c>
      <c r="AP7" s="44"/>
      <c r="AQ7" s="42"/>
      <c r="AR7" s="43" t="s">
        <v>69</v>
      </c>
      <c r="AS7" s="44"/>
      <c r="AT7" s="42"/>
      <c r="AU7" s="43" t="s">
        <v>69</v>
      </c>
      <c r="AV7" s="44"/>
      <c r="AW7" s="42"/>
      <c r="AX7" s="43" t="s">
        <v>69</v>
      </c>
      <c r="AY7" s="44"/>
      <c r="AZ7" s="42"/>
      <c r="BA7" s="43" t="s">
        <v>69</v>
      </c>
      <c r="BB7" s="44"/>
      <c r="BC7" s="42"/>
      <c r="BD7" s="43" t="s">
        <v>69</v>
      </c>
      <c r="BE7" s="44"/>
      <c r="BF7" s="42"/>
      <c r="BG7" s="43" t="s">
        <v>69</v>
      </c>
      <c r="BH7" s="44"/>
      <c r="BI7" s="42"/>
      <c r="BJ7" s="43" t="s">
        <v>69</v>
      </c>
      <c r="BK7" s="44"/>
      <c r="BL7" s="42"/>
      <c r="BM7" s="43" t="s">
        <v>69</v>
      </c>
      <c r="BN7" s="44"/>
      <c r="BO7" s="42"/>
      <c r="BP7" s="43" t="s">
        <v>69</v>
      </c>
      <c r="BQ7" s="44"/>
      <c r="BR7" s="42"/>
      <c r="BS7" s="43" t="s">
        <v>69</v>
      </c>
      <c r="BT7" s="44"/>
      <c r="BU7" s="45"/>
      <c r="BV7" s="42"/>
      <c r="BW7" s="43" t="s">
        <v>69</v>
      </c>
      <c r="BX7" s="44"/>
    </row>
    <row r="8" spans="1:76" ht="33" customHeight="1" thickTop="1" thickBot="1" x14ac:dyDescent="0.3">
      <c r="B8" s="23"/>
      <c r="C8" s="3" t="s">
        <v>102</v>
      </c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46"/>
      <c r="AI8" s="47"/>
      <c r="AJ8" s="48"/>
      <c r="AK8" s="46"/>
      <c r="AL8" s="47"/>
      <c r="AM8" s="48"/>
      <c r="AN8" s="46"/>
      <c r="AO8" s="47"/>
      <c r="AP8" s="48"/>
      <c r="AQ8" s="46"/>
      <c r="AR8" s="47"/>
      <c r="AS8" s="48"/>
      <c r="AT8" s="46"/>
      <c r="AU8" s="47"/>
      <c r="AV8" s="48"/>
      <c r="AW8" s="46"/>
      <c r="AX8" s="47"/>
      <c r="AY8" s="48"/>
      <c r="AZ8" s="46"/>
      <c r="BA8" s="47"/>
      <c r="BB8" s="48"/>
      <c r="BC8" s="46"/>
      <c r="BD8" s="47"/>
      <c r="BE8" s="48"/>
      <c r="BF8" s="46"/>
      <c r="BG8" s="47"/>
      <c r="BH8" s="48"/>
      <c r="BI8" s="46"/>
      <c r="BJ8" s="47"/>
      <c r="BK8" s="48"/>
      <c r="BL8" s="46"/>
      <c r="BM8" s="47"/>
      <c r="BN8" s="48"/>
      <c r="BO8" s="46"/>
      <c r="BP8" s="47"/>
      <c r="BQ8" s="48"/>
      <c r="BR8" s="46"/>
      <c r="BS8" s="47"/>
      <c r="BT8" s="48"/>
      <c r="BU8" s="49">
        <v>44950.59</v>
      </c>
      <c r="BV8" s="50">
        <f>BU8</f>
        <v>44950.59</v>
      </c>
      <c r="BW8" s="51"/>
      <c r="BX8" s="52"/>
    </row>
    <row r="9" spans="1:76" ht="15.75" thickTop="1" x14ac:dyDescent="0.25">
      <c r="B9" s="24"/>
      <c r="C9" s="22" t="s">
        <v>91</v>
      </c>
      <c r="D9" s="53"/>
      <c r="E9" s="54"/>
      <c r="F9" s="55"/>
      <c r="G9" s="53"/>
      <c r="H9" s="54"/>
      <c r="I9" s="55"/>
      <c r="J9" s="53"/>
      <c r="K9" s="54"/>
      <c r="L9" s="55"/>
      <c r="M9" s="53"/>
      <c r="N9" s="54"/>
      <c r="O9" s="55"/>
      <c r="P9" s="53"/>
      <c r="Q9" s="54"/>
      <c r="R9" s="55"/>
      <c r="S9" s="53"/>
      <c r="T9" s="54"/>
      <c r="U9" s="55"/>
      <c r="V9" s="53"/>
      <c r="W9" s="54"/>
      <c r="X9" s="55"/>
      <c r="Y9" s="53"/>
      <c r="Z9" s="54"/>
      <c r="AA9" s="55"/>
      <c r="AB9" s="53"/>
      <c r="AC9" s="54"/>
      <c r="AD9" s="55"/>
      <c r="AE9" s="53"/>
      <c r="AF9" s="54"/>
      <c r="AG9" s="55"/>
      <c r="AH9" s="53"/>
      <c r="AI9" s="54"/>
      <c r="AJ9" s="55"/>
      <c r="AK9" s="53"/>
      <c r="AL9" s="54"/>
      <c r="AM9" s="55"/>
      <c r="AN9" s="53"/>
      <c r="AO9" s="54"/>
      <c r="AP9" s="55"/>
      <c r="AQ9" s="53"/>
      <c r="AR9" s="54"/>
      <c r="AS9" s="55"/>
      <c r="AT9" s="53"/>
      <c r="AU9" s="54"/>
      <c r="AV9" s="55"/>
      <c r="AW9" s="53"/>
      <c r="AX9" s="54"/>
      <c r="AY9" s="55"/>
      <c r="AZ9" s="53"/>
      <c r="BA9" s="54"/>
      <c r="BB9" s="55"/>
      <c r="BC9" s="53"/>
      <c r="BD9" s="54"/>
      <c r="BE9" s="55"/>
      <c r="BF9" s="53"/>
      <c r="BG9" s="54"/>
      <c r="BH9" s="55"/>
      <c r="BI9" s="53"/>
      <c r="BJ9" s="54"/>
      <c r="BK9" s="55"/>
      <c r="BL9" s="53"/>
      <c r="BM9" s="54"/>
      <c r="BN9" s="55"/>
      <c r="BO9" s="53"/>
      <c r="BP9" s="54"/>
      <c r="BQ9" s="55"/>
      <c r="BR9" s="53"/>
      <c r="BS9" s="54"/>
      <c r="BT9" s="55"/>
      <c r="BU9" s="56"/>
      <c r="BV9" s="53"/>
      <c r="BW9" s="54"/>
      <c r="BX9" s="55"/>
    </row>
    <row r="10" spans="1:76" x14ac:dyDescent="0.25">
      <c r="B10" s="24">
        <v>101</v>
      </c>
      <c r="C10" s="35" t="s">
        <v>92</v>
      </c>
      <c r="D10" s="51">
        <v>971342.28</v>
      </c>
      <c r="E10" s="51">
        <v>0</v>
      </c>
      <c r="F10" s="51">
        <v>0</v>
      </c>
      <c r="G10" s="51"/>
      <c r="H10" s="51"/>
      <c r="I10" s="51"/>
      <c r="J10" s="51">
        <v>209201.03</v>
      </c>
      <c r="K10" s="51">
        <v>0</v>
      </c>
      <c r="L10" s="51">
        <v>0</v>
      </c>
      <c r="M10" s="51">
        <v>87043.65</v>
      </c>
      <c r="N10" s="51">
        <v>0</v>
      </c>
      <c r="O10" s="51">
        <v>0</v>
      </c>
      <c r="P10" s="51"/>
      <c r="Q10" s="51"/>
      <c r="R10" s="51"/>
      <c r="S10" s="51"/>
      <c r="T10" s="51"/>
      <c r="U10" s="51"/>
      <c r="V10" s="51"/>
      <c r="W10" s="51"/>
      <c r="X10" s="51"/>
      <c r="Y10" s="51">
        <v>117271.52</v>
      </c>
      <c r="Z10" s="51">
        <v>0</v>
      </c>
      <c r="AA10" s="51">
        <v>0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>
        <v>26603.26</v>
      </c>
      <c r="AL10" s="51">
        <v>0</v>
      </c>
      <c r="AM10" s="51">
        <v>0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>
        <f>D10+G10+J10+M10+P10+S10+V10+Y10+AB10+AE10+AH10+AK10+AN10+AQ10+AT10+AW10+AZ10+BC10+BF10+BI10+BL10+BO10+BR10</f>
        <v>1411461.74</v>
      </c>
      <c r="BW10" s="51">
        <f>E10+H10+K10+N10+Q10+T10+W10+Z10+AC10+AF10+AI10+AL10+AO10+AR10+AU10+AX10+BA10+BD10+BG10+BJ10+BM10+BP10+BS10</f>
        <v>0</v>
      </c>
      <c r="BX10" s="51">
        <f>F10+I10+L10+O10+R10+U10+X10+AA10+AD10+AG10+AJ10+AM10+AP10+AS10+AV10+AY10+BB10+BE10+BH10+BK10+BN10+BQ10+BT10</f>
        <v>0</v>
      </c>
    </row>
    <row r="11" spans="1:76" x14ac:dyDescent="0.25">
      <c r="B11" s="24">
        <v>102</v>
      </c>
      <c r="C11" s="35" t="s">
        <v>93</v>
      </c>
      <c r="D11" s="51">
        <v>67976.86</v>
      </c>
      <c r="E11" s="51">
        <v>0</v>
      </c>
      <c r="F11" s="51">
        <v>0</v>
      </c>
      <c r="G11" s="51"/>
      <c r="H11" s="51"/>
      <c r="I11" s="51"/>
      <c r="J11" s="51">
        <v>13786.74</v>
      </c>
      <c r="K11" s="51">
        <v>0</v>
      </c>
      <c r="L11" s="51">
        <v>0</v>
      </c>
      <c r="M11" s="51">
        <v>1718.76</v>
      </c>
      <c r="N11" s="51">
        <v>0</v>
      </c>
      <c r="O11" s="51">
        <v>0</v>
      </c>
      <c r="P11" s="51"/>
      <c r="Q11" s="51"/>
      <c r="R11" s="51"/>
      <c r="S11" s="51"/>
      <c r="T11" s="51"/>
      <c r="U11" s="51"/>
      <c r="V11" s="51"/>
      <c r="W11" s="51"/>
      <c r="X11" s="51"/>
      <c r="Y11" s="51">
        <v>40318.1</v>
      </c>
      <c r="Z11" s="51">
        <v>0</v>
      </c>
      <c r="AA11" s="51">
        <v>0</v>
      </c>
      <c r="AB11" s="51">
        <v>25000</v>
      </c>
      <c r="AC11" s="51">
        <v>0</v>
      </c>
      <c r="AD11" s="51">
        <v>0</v>
      </c>
      <c r="AE11" s="51"/>
      <c r="AF11" s="51"/>
      <c r="AG11" s="51"/>
      <c r="AH11" s="51"/>
      <c r="AI11" s="51"/>
      <c r="AJ11" s="51"/>
      <c r="AK11" s="51">
        <v>1773.55</v>
      </c>
      <c r="AL11" s="51">
        <v>0</v>
      </c>
      <c r="AM11" s="51">
        <v>0</v>
      </c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>
        <f t="shared" ref="BV11:BX19" si="0">D11+G11+J11+M11+P11+S11+V11+Y11+AB11+AE11+AH11+AK11+AN11+AQ11+AT11+AW11+AZ11+BC11+BF11+BI11+BL11+BO11+BR11</f>
        <v>150574.00999999998</v>
      </c>
      <c r="BW11" s="51">
        <f t="shared" si="0"/>
        <v>0</v>
      </c>
      <c r="BX11" s="51">
        <f t="shared" si="0"/>
        <v>0</v>
      </c>
    </row>
    <row r="12" spans="1:76" x14ac:dyDescent="0.25">
      <c r="B12" s="24">
        <v>103</v>
      </c>
      <c r="C12" s="35" t="s">
        <v>94</v>
      </c>
      <c r="D12" s="51">
        <v>351168.96</v>
      </c>
      <c r="E12" s="51">
        <v>0</v>
      </c>
      <c r="F12" s="51">
        <v>0</v>
      </c>
      <c r="G12" s="51"/>
      <c r="H12" s="51"/>
      <c r="I12" s="51"/>
      <c r="J12" s="51">
        <v>68540</v>
      </c>
      <c r="K12" s="51">
        <v>0</v>
      </c>
      <c r="L12" s="51">
        <v>0</v>
      </c>
      <c r="M12" s="51">
        <v>348500</v>
      </c>
      <c r="N12" s="51">
        <v>0</v>
      </c>
      <c r="O12" s="51">
        <v>0</v>
      </c>
      <c r="P12" s="51">
        <v>6500</v>
      </c>
      <c r="Q12" s="51">
        <v>0</v>
      </c>
      <c r="R12" s="51">
        <v>0</v>
      </c>
      <c r="S12" s="51">
        <v>500</v>
      </c>
      <c r="T12" s="51">
        <v>0</v>
      </c>
      <c r="U12" s="51">
        <v>0</v>
      </c>
      <c r="V12" s="51"/>
      <c r="W12" s="51"/>
      <c r="X12" s="51"/>
      <c r="Y12" s="51">
        <v>13500</v>
      </c>
      <c r="Z12" s="51">
        <v>0</v>
      </c>
      <c r="AA12" s="51">
        <v>0</v>
      </c>
      <c r="AB12" s="51">
        <v>1234014.8999999999</v>
      </c>
      <c r="AC12" s="51">
        <v>0</v>
      </c>
      <c r="AD12" s="51">
        <v>0</v>
      </c>
      <c r="AE12" s="51"/>
      <c r="AF12" s="51"/>
      <c r="AG12" s="51"/>
      <c r="AH12" s="51"/>
      <c r="AI12" s="51"/>
      <c r="AJ12" s="51"/>
      <c r="AK12" s="51">
        <v>239500</v>
      </c>
      <c r="AL12" s="51">
        <v>0</v>
      </c>
      <c r="AM12" s="51">
        <v>0</v>
      </c>
      <c r="AN12" s="51"/>
      <c r="AO12" s="51"/>
      <c r="AP12" s="51"/>
      <c r="AQ12" s="51">
        <v>0</v>
      </c>
      <c r="AR12" s="51">
        <v>0</v>
      </c>
      <c r="AS12" s="51">
        <v>0</v>
      </c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>
        <f t="shared" si="0"/>
        <v>2262223.86</v>
      </c>
      <c r="BW12" s="51">
        <f t="shared" si="0"/>
        <v>0</v>
      </c>
      <c r="BX12" s="51">
        <f t="shared" si="0"/>
        <v>0</v>
      </c>
    </row>
    <row r="13" spans="1:76" x14ac:dyDescent="0.25">
      <c r="B13" s="24">
        <v>104</v>
      </c>
      <c r="C13" s="35" t="s">
        <v>19</v>
      </c>
      <c r="D13" s="51">
        <v>66638</v>
      </c>
      <c r="E13" s="51">
        <v>0</v>
      </c>
      <c r="F13" s="51">
        <v>0</v>
      </c>
      <c r="G13" s="51"/>
      <c r="H13" s="51"/>
      <c r="I13" s="51"/>
      <c r="J13" s="51"/>
      <c r="K13" s="51"/>
      <c r="L13" s="51"/>
      <c r="M13" s="51">
        <v>39300</v>
      </c>
      <c r="N13" s="51">
        <v>0</v>
      </c>
      <c r="O13" s="51">
        <v>0</v>
      </c>
      <c r="P13" s="51">
        <v>17000</v>
      </c>
      <c r="Q13" s="51">
        <v>0</v>
      </c>
      <c r="R13" s="51">
        <v>0</v>
      </c>
      <c r="S13" s="51">
        <v>200</v>
      </c>
      <c r="T13" s="51">
        <v>0</v>
      </c>
      <c r="U13" s="51">
        <v>0</v>
      </c>
      <c r="V13" s="51">
        <v>10000</v>
      </c>
      <c r="W13" s="51">
        <v>0</v>
      </c>
      <c r="X13" s="51">
        <v>0</v>
      </c>
      <c r="Y13" s="51"/>
      <c r="Z13" s="51"/>
      <c r="AA13" s="51"/>
      <c r="AB13" s="51">
        <v>500</v>
      </c>
      <c r="AC13" s="51">
        <v>0</v>
      </c>
      <c r="AD13" s="51">
        <v>0</v>
      </c>
      <c r="AE13" s="51"/>
      <c r="AF13" s="51"/>
      <c r="AG13" s="51"/>
      <c r="AH13" s="51">
        <v>10000</v>
      </c>
      <c r="AI13" s="51">
        <v>0</v>
      </c>
      <c r="AJ13" s="51">
        <v>0</v>
      </c>
      <c r="AK13" s="51">
        <v>78629</v>
      </c>
      <c r="AL13" s="51">
        <v>0</v>
      </c>
      <c r="AM13" s="51">
        <v>0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>
        <f t="shared" si="0"/>
        <v>222267</v>
      </c>
      <c r="BW13" s="51">
        <f t="shared" si="0"/>
        <v>0</v>
      </c>
      <c r="BX13" s="51">
        <f t="shared" si="0"/>
        <v>0</v>
      </c>
    </row>
    <row r="14" spans="1:76" x14ac:dyDescent="0.25">
      <c r="B14" s="24">
        <v>105</v>
      </c>
      <c r="C14" s="35" t="s">
        <v>95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>
        <f t="shared" si="0"/>
        <v>0</v>
      </c>
      <c r="BW14" s="51">
        <f t="shared" si="0"/>
        <v>0</v>
      </c>
      <c r="BX14" s="51">
        <f t="shared" si="0"/>
        <v>0</v>
      </c>
    </row>
    <row r="15" spans="1:76" x14ac:dyDescent="0.25">
      <c r="B15" s="24">
        <v>106</v>
      </c>
      <c r="C15" s="35" t="s">
        <v>100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f t="shared" si="0"/>
        <v>0</v>
      </c>
      <c r="BW15" s="51">
        <f t="shared" si="0"/>
        <v>0</v>
      </c>
      <c r="BX15" s="51">
        <f t="shared" si="0"/>
        <v>0</v>
      </c>
    </row>
    <row r="16" spans="1:76" x14ac:dyDescent="0.25">
      <c r="B16" s="24">
        <v>107</v>
      </c>
      <c r="C16" s="35" t="s">
        <v>96</v>
      </c>
      <c r="D16" s="51">
        <v>84021.38</v>
      </c>
      <c r="E16" s="51">
        <v>0</v>
      </c>
      <c r="F16" s="51">
        <v>0</v>
      </c>
      <c r="G16" s="51"/>
      <c r="H16" s="51"/>
      <c r="I16" s="51"/>
      <c r="J16" s="51"/>
      <c r="K16" s="51"/>
      <c r="L16" s="51"/>
      <c r="M16" s="51">
        <v>43024.98</v>
      </c>
      <c r="N16" s="51">
        <v>0</v>
      </c>
      <c r="O16" s="51">
        <v>0</v>
      </c>
      <c r="P16" s="51"/>
      <c r="Q16" s="51"/>
      <c r="R16" s="51"/>
      <c r="S16" s="51">
        <v>5976.77</v>
      </c>
      <c r="T16" s="51">
        <v>0</v>
      </c>
      <c r="U16" s="51">
        <v>0</v>
      </c>
      <c r="V16" s="51"/>
      <c r="W16" s="51"/>
      <c r="X16" s="51"/>
      <c r="Y16" s="51">
        <v>57343.92</v>
      </c>
      <c r="Z16" s="51">
        <v>0</v>
      </c>
      <c r="AA16" s="51">
        <v>0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495.9</v>
      </c>
      <c r="AL16" s="51">
        <v>0</v>
      </c>
      <c r="AM16" s="51">
        <v>0</v>
      </c>
      <c r="AN16" s="51"/>
      <c r="AO16" s="51"/>
      <c r="AP16" s="51"/>
      <c r="AQ16" s="51">
        <v>12855.34</v>
      </c>
      <c r="AR16" s="51">
        <v>0</v>
      </c>
      <c r="AS16" s="51">
        <v>0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>
        <f t="shared" si="0"/>
        <v>203718.28999999998</v>
      </c>
      <c r="BW16" s="51">
        <f t="shared" si="0"/>
        <v>0</v>
      </c>
      <c r="BX16" s="51">
        <f t="shared" si="0"/>
        <v>0</v>
      </c>
    </row>
    <row r="17" spans="2:76" x14ac:dyDescent="0.25">
      <c r="B17" s="24">
        <v>108</v>
      </c>
      <c r="C17" s="35" t="s">
        <v>97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>
        <f t="shared" si="0"/>
        <v>0</v>
      </c>
      <c r="BW17" s="51">
        <f t="shared" si="0"/>
        <v>0</v>
      </c>
      <c r="BX17" s="51">
        <f t="shared" si="0"/>
        <v>0</v>
      </c>
    </row>
    <row r="18" spans="2:76" x14ac:dyDescent="0.25">
      <c r="B18" s="24">
        <v>109</v>
      </c>
      <c r="C18" s="35" t="s">
        <v>98</v>
      </c>
      <c r="D18" s="51">
        <v>0</v>
      </c>
      <c r="E18" s="51">
        <v>0</v>
      </c>
      <c r="F18" s="51">
        <v>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>
        <f t="shared" si="0"/>
        <v>0</v>
      </c>
      <c r="BW18" s="51">
        <f t="shared" si="0"/>
        <v>0</v>
      </c>
      <c r="BX18" s="51">
        <f t="shared" si="0"/>
        <v>0</v>
      </c>
    </row>
    <row r="19" spans="2:76" x14ac:dyDescent="0.25">
      <c r="B19" s="24">
        <v>110</v>
      </c>
      <c r="C19" s="35" t="s">
        <v>99</v>
      </c>
      <c r="D19" s="51">
        <v>95532</v>
      </c>
      <c r="E19" s="51">
        <v>0</v>
      </c>
      <c r="F19" s="51">
        <v>0</v>
      </c>
      <c r="G19" s="51"/>
      <c r="H19" s="51"/>
      <c r="I19" s="51"/>
      <c r="J19" s="51">
        <v>2500</v>
      </c>
      <c r="K19" s="51">
        <v>0</v>
      </c>
      <c r="L19" s="51">
        <v>0</v>
      </c>
      <c r="M19" s="51">
        <v>8500</v>
      </c>
      <c r="N19" s="51">
        <v>0</v>
      </c>
      <c r="O19" s="51"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>
        <v>171000</v>
      </c>
      <c r="Z19" s="51">
        <v>0</v>
      </c>
      <c r="AA19" s="51">
        <v>0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>
        <v>493526.33</v>
      </c>
      <c r="BJ19" s="51">
        <v>0</v>
      </c>
      <c r="BK19" s="51">
        <v>0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f t="shared" si="0"/>
        <v>771058.33000000007</v>
      </c>
      <c r="BW19" s="51">
        <f t="shared" si="0"/>
        <v>0</v>
      </c>
      <c r="BX19" s="51">
        <f t="shared" si="0"/>
        <v>0</v>
      </c>
    </row>
    <row r="20" spans="2:76" x14ac:dyDescent="0.25">
      <c r="B20" s="25">
        <v>100</v>
      </c>
      <c r="C20" s="36" t="s">
        <v>101</v>
      </c>
      <c r="D20" s="51">
        <f t="shared" ref="D20:BO20" si="1">D10+D11+D12+D13+D14+D15+D16+D17+D18+D19</f>
        <v>1636679.48</v>
      </c>
      <c r="E20" s="51">
        <f t="shared" si="1"/>
        <v>0</v>
      </c>
      <c r="F20" s="51">
        <f t="shared" si="1"/>
        <v>0</v>
      </c>
      <c r="G20" s="51">
        <f t="shared" si="1"/>
        <v>0</v>
      </c>
      <c r="H20" s="51">
        <f t="shared" si="1"/>
        <v>0</v>
      </c>
      <c r="I20" s="51">
        <f t="shared" si="1"/>
        <v>0</v>
      </c>
      <c r="J20" s="51">
        <f t="shared" si="1"/>
        <v>294027.77</v>
      </c>
      <c r="K20" s="51">
        <f t="shared" si="1"/>
        <v>0</v>
      </c>
      <c r="L20" s="51">
        <f t="shared" si="1"/>
        <v>0</v>
      </c>
      <c r="M20" s="51">
        <f t="shared" si="1"/>
        <v>528087.3899999999</v>
      </c>
      <c r="N20" s="51">
        <f t="shared" si="1"/>
        <v>0</v>
      </c>
      <c r="O20" s="51">
        <f t="shared" si="1"/>
        <v>0</v>
      </c>
      <c r="P20" s="51">
        <f t="shared" si="1"/>
        <v>23500</v>
      </c>
      <c r="Q20" s="51">
        <f t="shared" si="1"/>
        <v>0</v>
      </c>
      <c r="R20" s="51">
        <f t="shared" si="1"/>
        <v>0</v>
      </c>
      <c r="S20" s="51">
        <f t="shared" si="1"/>
        <v>6676.77</v>
      </c>
      <c r="T20" s="51">
        <f t="shared" si="1"/>
        <v>0</v>
      </c>
      <c r="U20" s="51">
        <f t="shared" si="1"/>
        <v>0</v>
      </c>
      <c r="V20" s="51">
        <f t="shared" si="1"/>
        <v>10000</v>
      </c>
      <c r="W20" s="51">
        <f t="shared" si="1"/>
        <v>0</v>
      </c>
      <c r="X20" s="51">
        <f t="shared" si="1"/>
        <v>0</v>
      </c>
      <c r="Y20" s="51">
        <f t="shared" si="1"/>
        <v>399433.54</v>
      </c>
      <c r="Z20" s="51">
        <f t="shared" si="1"/>
        <v>0</v>
      </c>
      <c r="AA20" s="51">
        <f t="shared" si="1"/>
        <v>0</v>
      </c>
      <c r="AB20" s="51">
        <f t="shared" si="1"/>
        <v>1259514.8999999999</v>
      </c>
      <c r="AC20" s="51">
        <f t="shared" si="1"/>
        <v>0</v>
      </c>
      <c r="AD20" s="51">
        <f t="shared" si="1"/>
        <v>0</v>
      </c>
      <c r="AE20" s="51">
        <f t="shared" si="1"/>
        <v>0</v>
      </c>
      <c r="AF20" s="51">
        <f t="shared" si="1"/>
        <v>0</v>
      </c>
      <c r="AG20" s="51">
        <f t="shared" si="1"/>
        <v>0</v>
      </c>
      <c r="AH20" s="51">
        <f t="shared" si="1"/>
        <v>10000</v>
      </c>
      <c r="AI20" s="51">
        <f t="shared" si="1"/>
        <v>0</v>
      </c>
      <c r="AJ20" s="51">
        <f t="shared" si="1"/>
        <v>0</v>
      </c>
      <c r="AK20" s="51">
        <f t="shared" si="1"/>
        <v>347001.71</v>
      </c>
      <c r="AL20" s="51">
        <f t="shared" si="1"/>
        <v>0</v>
      </c>
      <c r="AM20" s="51">
        <f t="shared" si="1"/>
        <v>0</v>
      </c>
      <c r="AN20" s="51">
        <f t="shared" si="1"/>
        <v>0</v>
      </c>
      <c r="AO20" s="51">
        <f t="shared" si="1"/>
        <v>0</v>
      </c>
      <c r="AP20" s="51">
        <f t="shared" si="1"/>
        <v>0</v>
      </c>
      <c r="AQ20" s="51">
        <f t="shared" si="1"/>
        <v>12855.34</v>
      </c>
      <c r="AR20" s="51">
        <f t="shared" si="1"/>
        <v>0</v>
      </c>
      <c r="AS20" s="51">
        <f t="shared" si="1"/>
        <v>0</v>
      </c>
      <c r="AT20" s="51">
        <f t="shared" si="1"/>
        <v>0</v>
      </c>
      <c r="AU20" s="51">
        <f t="shared" si="1"/>
        <v>0</v>
      </c>
      <c r="AV20" s="51">
        <f t="shared" si="1"/>
        <v>0</v>
      </c>
      <c r="AW20" s="51">
        <f t="shared" si="1"/>
        <v>0</v>
      </c>
      <c r="AX20" s="51">
        <f t="shared" si="1"/>
        <v>0</v>
      </c>
      <c r="AY20" s="51">
        <f t="shared" si="1"/>
        <v>0</v>
      </c>
      <c r="AZ20" s="51">
        <f t="shared" si="1"/>
        <v>0</v>
      </c>
      <c r="BA20" s="51">
        <f t="shared" si="1"/>
        <v>0</v>
      </c>
      <c r="BB20" s="51">
        <f t="shared" si="1"/>
        <v>0</v>
      </c>
      <c r="BC20" s="51">
        <f t="shared" si="1"/>
        <v>0</v>
      </c>
      <c r="BD20" s="51">
        <f t="shared" si="1"/>
        <v>0</v>
      </c>
      <c r="BE20" s="51">
        <f t="shared" si="1"/>
        <v>0</v>
      </c>
      <c r="BF20" s="51">
        <f t="shared" si="1"/>
        <v>0</v>
      </c>
      <c r="BG20" s="51">
        <f t="shared" si="1"/>
        <v>0</v>
      </c>
      <c r="BH20" s="51">
        <f t="shared" si="1"/>
        <v>0</v>
      </c>
      <c r="BI20" s="51">
        <f t="shared" si="1"/>
        <v>493526.33</v>
      </c>
      <c r="BJ20" s="51">
        <f t="shared" si="1"/>
        <v>0</v>
      </c>
      <c r="BK20" s="51">
        <f t="shared" si="1"/>
        <v>0</v>
      </c>
      <c r="BL20" s="51">
        <f t="shared" si="1"/>
        <v>0</v>
      </c>
      <c r="BM20" s="51">
        <f t="shared" si="1"/>
        <v>0</v>
      </c>
      <c r="BN20" s="51">
        <f t="shared" si="1"/>
        <v>0</v>
      </c>
      <c r="BO20" s="51">
        <f t="shared" si="1"/>
        <v>0</v>
      </c>
      <c r="BP20" s="51">
        <f t="shared" ref="BP20:BX20" si="2">BP10+BP11+BP12+BP13+BP14+BP15+BP16+BP17+BP18+BP19</f>
        <v>0</v>
      </c>
      <c r="BQ20" s="51">
        <f t="shared" si="2"/>
        <v>0</v>
      </c>
      <c r="BR20" s="51">
        <f t="shared" si="2"/>
        <v>0</v>
      </c>
      <c r="BS20" s="51">
        <f t="shared" si="2"/>
        <v>0</v>
      </c>
      <c r="BT20" s="51">
        <f t="shared" si="2"/>
        <v>0</v>
      </c>
      <c r="BU20" s="51">
        <f t="shared" si="2"/>
        <v>0</v>
      </c>
      <c r="BV20" s="51">
        <f>BV10+BV11+BV12+BV13+BV14+BV15+BV16+BV17+BV18+BV19</f>
        <v>5021303.2299999995</v>
      </c>
      <c r="BW20" s="51">
        <f>BW10+BW11+BW12+BW13+BW14+BW15+BW16+BW17+BW18+BW19</f>
        <v>0</v>
      </c>
      <c r="BX20" s="51">
        <f t="shared" si="2"/>
        <v>0</v>
      </c>
    </row>
    <row r="21" spans="2:76" x14ac:dyDescent="0.25">
      <c r="B21" s="24"/>
      <c r="C21" s="3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</row>
    <row r="22" spans="2:76" x14ac:dyDescent="0.25">
      <c r="B22" s="24"/>
      <c r="C22" s="36" t="s">
        <v>103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</row>
    <row r="23" spans="2:76" x14ac:dyDescent="0.25">
      <c r="B23" s="24">
        <v>201</v>
      </c>
      <c r="C23" s="35" t="s">
        <v>104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>
        <f t="shared" ref="BV23:BX27" si="3">D23+G23+J23+M23+P23+S23+V23+Y23+AB23+AE23+AH23+AK23+AN23+AQ23+AT23+AW23+AZ23+BC23+BF23+BI23+BL23+BO23+BR23</f>
        <v>0</v>
      </c>
      <c r="BW23" s="51">
        <f t="shared" si="3"/>
        <v>0</v>
      </c>
      <c r="BX23" s="51">
        <f t="shared" si="3"/>
        <v>0</v>
      </c>
    </row>
    <row r="24" spans="2:76" x14ac:dyDescent="0.25">
      <c r="B24" s="24">
        <v>202</v>
      </c>
      <c r="C24" s="35" t="s">
        <v>105</v>
      </c>
      <c r="D24" s="51">
        <v>12000</v>
      </c>
      <c r="E24" s="51">
        <v>0</v>
      </c>
      <c r="F24" s="51">
        <v>0</v>
      </c>
      <c r="G24" s="51"/>
      <c r="H24" s="51"/>
      <c r="I24" s="51"/>
      <c r="J24" s="51">
        <v>18000</v>
      </c>
      <c r="K24" s="51">
        <v>0</v>
      </c>
      <c r="L24" s="51">
        <v>0</v>
      </c>
      <c r="M24" s="51">
        <v>10000</v>
      </c>
      <c r="N24" s="51">
        <v>0</v>
      </c>
      <c r="O24" s="51">
        <v>0</v>
      </c>
      <c r="P24" s="51">
        <v>0</v>
      </c>
      <c r="Q24" s="51">
        <v>0</v>
      </c>
      <c r="R24" s="51">
        <v>0</v>
      </c>
      <c r="S24" s="51">
        <v>0</v>
      </c>
      <c r="T24" s="51">
        <v>0</v>
      </c>
      <c r="U24" s="51">
        <v>0</v>
      </c>
      <c r="V24" s="51"/>
      <c r="W24" s="51"/>
      <c r="X24" s="51"/>
      <c r="Y24" s="51">
        <v>722000</v>
      </c>
      <c r="Z24" s="51">
        <v>0</v>
      </c>
      <c r="AA24" s="51">
        <v>0</v>
      </c>
      <c r="AB24" s="51">
        <v>12000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51">
        <v>0</v>
      </c>
      <c r="AI24" s="51">
        <v>0</v>
      </c>
      <c r="AJ24" s="51">
        <v>0</v>
      </c>
      <c r="AK24" s="51">
        <v>2000</v>
      </c>
      <c r="AL24" s="51">
        <v>0</v>
      </c>
      <c r="AM24" s="51">
        <v>0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>
        <f t="shared" si="3"/>
        <v>776000</v>
      </c>
      <c r="BW24" s="51">
        <f t="shared" si="3"/>
        <v>0</v>
      </c>
      <c r="BX24" s="51">
        <f t="shared" si="3"/>
        <v>0</v>
      </c>
    </row>
    <row r="25" spans="2:76" x14ac:dyDescent="0.25">
      <c r="B25" s="24">
        <v>203</v>
      </c>
      <c r="C25" s="35" t="s">
        <v>106</v>
      </c>
      <c r="D25" s="51"/>
      <c r="E25" s="51"/>
      <c r="F25" s="51"/>
      <c r="G25" s="51"/>
      <c r="H25" s="51"/>
      <c r="I25" s="51"/>
      <c r="J25" s="51"/>
      <c r="K25" s="51"/>
      <c r="L25" s="51"/>
      <c r="M25" s="51">
        <v>0</v>
      </c>
      <c r="N25" s="51">
        <v>0</v>
      </c>
      <c r="O25" s="51">
        <v>0</v>
      </c>
      <c r="P25" s="51"/>
      <c r="Q25" s="51"/>
      <c r="R25" s="51"/>
      <c r="S25" s="51"/>
      <c r="T25" s="51"/>
      <c r="U25" s="51"/>
      <c r="V25" s="51"/>
      <c r="W25" s="51"/>
      <c r="X25" s="51"/>
      <c r="Y25" s="51">
        <v>20000</v>
      </c>
      <c r="Z25" s="51">
        <v>0</v>
      </c>
      <c r="AA25" s="51">
        <v>0</v>
      </c>
      <c r="AB25" s="51"/>
      <c r="AC25" s="51"/>
      <c r="AD25" s="51"/>
      <c r="AE25" s="51">
        <v>0</v>
      </c>
      <c r="AF25" s="51">
        <v>0</v>
      </c>
      <c r="AG25" s="51">
        <v>0</v>
      </c>
      <c r="AH25" s="51">
        <v>9177.2000000000007</v>
      </c>
      <c r="AI25" s="51">
        <v>0</v>
      </c>
      <c r="AJ25" s="51">
        <v>0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>
        <f t="shared" si="3"/>
        <v>29177.200000000001</v>
      </c>
      <c r="BW25" s="51">
        <f t="shared" si="3"/>
        <v>0</v>
      </c>
      <c r="BX25" s="51">
        <f t="shared" si="3"/>
        <v>0</v>
      </c>
    </row>
    <row r="26" spans="2:76" x14ac:dyDescent="0.25">
      <c r="B26" s="24">
        <v>204</v>
      </c>
      <c r="C26" s="35" t="s">
        <v>107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>
        <v>0</v>
      </c>
      <c r="Z26" s="51">
        <v>0</v>
      </c>
      <c r="AA26" s="51"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>
        <f t="shared" si="3"/>
        <v>0</v>
      </c>
      <c r="BW26" s="51">
        <f t="shared" si="3"/>
        <v>0</v>
      </c>
      <c r="BX26" s="51">
        <f t="shared" si="3"/>
        <v>0</v>
      </c>
    </row>
    <row r="27" spans="2:76" x14ac:dyDescent="0.25">
      <c r="B27" s="24">
        <v>205</v>
      </c>
      <c r="C27" s="35" t="s">
        <v>108</v>
      </c>
      <c r="D27" s="51">
        <v>0</v>
      </c>
      <c r="E27" s="51">
        <v>0</v>
      </c>
      <c r="F27" s="51">
        <v>0</v>
      </c>
      <c r="G27" s="51"/>
      <c r="H27" s="51"/>
      <c r="I27" s="51"/>
      <c r="J27" s="51">
        <v>3000</v>
      </c>
      <c r="K27" s="51">
        <v>0</v>
      </c>
      <c r="L27" s="51">
        <v>0</v>
      </c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>
        <v>33000</v>
      </c>
      <c r="Z27" s="51">
        <v>0</v>
      </c>
      <c r="AA27" s="51"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>
        <v>0</v>
      </c>
      <c r="BJ27" s="51">
        <v>0</v>
      </c>
      <c r="BK27" s="51">
        <v>0</v>
      </c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>
        <f t="shared" si="3"/>
        <v>36000</v>
      </c>
      <c r="BW27" s="51">
        <f t="shared" si="3"/>
        <v>0</v>
      </c>
      <c r="BX27" s="51">
        <f t="shared" si="3"/>
        <v>0</v>
      </c>
    </row>
    <row r="28" spans="2:76" x14ac:dyDescent="0.25">
      <c r="B28" s="25">
        <v>200</v>
      </c>
      <c r="C28" s="36" t="s">
        <v>109</v>
      </c>
      <c r="D28" s="51">
        <f>D23+D24+D25+D26+D27</f>
        <v>12000</v>
      </c>
      <c r="E28" s="51">
        <f t="shared" ref="E28:BP28" si="4">E23+E24+E25+E26+E27</f>
        <v>0</v>
      </c>
      <c r="F28" s="51">
        <f t="shared" si="4"/>
        <v>0</v>
      </c>
      <c r="G28" s="51">
        <f t="shared" si="4"/>
        <v>0</v>
      </c>
      <c r="H28" s="51">
        <f t="shared" si="4"/>
        <v>0</v>
      </c>
      <c r="I28" s="51">
        <f t="shared" si="4"/>
        <v>0</v>
      </c>
      <c r="J28" s="51">
        <f t="shared" si="4"/>
        <v>21000</v>
      </c>
      <c r="K28" s="51">
        <f t="shared" si="4"/>
        <v>0</v>
      </c>
      <c r="L28" s="51">
        <f t="shared" si="4"/>
        <v>0</v>
      </c>
      <c r="M28" s="51">
        <f t="shared" si="4"/>
        <v>10000</v>
      </c>
      <c r="N28" s="51">
        <f t="shared" si="4"/>
        <v>0</v>
      </c>
      <c r="O28" s="51">
        <f t="shared" si="4"/>
        <v>0</v>
      </c>
      <c r="P28" s="51">
        <f t="shared" si="4"/>
        <v>0</v>
      </c>
      <c r="Q28" s="51">
        <f t="shared" si="4"/>
        <v>0</v>
      </c>
      <c r="R28" s="51">
        <f t="shared" si="4"/>
        <v>0</v>
      </c>
      <c r="S28" s="51">
        <f t="shared" si="4"/>
        <v>0</v>
      </c>
      <c r="T28" s="51">
        <f t="shared" si="4"/>
        <v>0</v>
      </c>
      <c r="U28" s="51">
        <f t="shared" si="4"/>
        <v>0</v>
      </c>
      <c r="V28" s="51">
        <f t="shared" si="4"/>
        <v>0</v>
      </c>
      <c r="W28" s="51">
        <f t="shared" si="4"/>
        <v>0</v>
      </c>
      <c r="X28" s="51">
        <f t="shared" si="4"/>
        <v>0</v>
      </c>
      <c r="Y28" s="51">
        <f t="shared" si="4"/>
        <v>775000</v>
      </c>
      <c r="Z28" s="51">
        <f t="shared" si="4"/>
        <v>0</v>
      </c>
      <c r="AA28" s="51">
        <f t="shared" si="4"/>
        <v>0</v>
      </c>
      <c r="AB28" s="51">
        <f t="shared" si="4"/>
        <v>12000</v>
      </c>
      <c r="AC28" s="51">
        <f t="shared" si="4"/>
        <v>0</v>
      </c>
      <c r="AD28" s="51">
        <f t="shared" si="4"/>
        <v>0</v>
      </c>
      <c r="AE28" s="51">
        <f t="shared" si="4"/>
        <v>0</v>
      </c>
      <c r="AF28" s="51">
        <f t="shared" si="4"/>
        <v>0</v>
      </c>
      <c r="AG28" s="51">
        <f t="shared" si="4"/>
        <v>0</v>
      </c>
      <c r="AH28" s="51">
        <f t="shared" si="4"/>
        <v>9177.2000000000007</v>
      </c>
      <c r="AI28" s="51">
        <f t="shared" si="4"/>
        <v>0</v>
      </c>
      <c r="AJ28" s="51">
        <f t="shared" si="4"/>
        <v>0</v>
      </c>
      <c r="AK28" s="51">
        <f t="shared" si="4"/>
        <v>2000</v>
      </c>
      <c r="AL28" s="51">
        <f t="shared" si="4"/>
        <v>0</v>
      </c>
      <c r="AM28" s="51">
        <f t="shared" si="4"/>
        <v>0</v>
      </c>
      <c r="AN28" s="51">
        <f t="shared" si="4"/>
        <v>0</v>
      </c>
      <c r="AO28" s="51">
        <f t="shared" si="4"/>
        <v>0</v>
      </c>
      <c r="AP28" s="51">
        <f t="shared" si="4"/>
        <v>0</v>
      </c>
      <c r="AQ28" s="51">
        <f t="shared" si="4"/>
        <v>0</v>
      </c>
      <c r="AR28" s="51">
        <f t="shared" si="4"/>
        <v>0</v>
      </c>
      <c r="AS28" s="51">
        <f t="shared" si="4"/>
        <v>0</v>
      </c>
      <c r="AT28" s="51">
        <f t="shared" si="4"/>
        <v>0</v>
      </c>
      <c r="AU28" s="51">
        <f t="shared" si="4"/>
        <v>0</v>
      </c>
      <c r="AV28" s="51">
        <f t="shared" si="4"/>
        <v>0</v>
      </c>
      <c r="AW28" s="51">
        <f t="shared" si="4"/>
        <v>0</v>
      </c>
      <c r="AX28" s="51">
        <f t="shared" si="4"/>
        <v>0</v>
      </c>
      <c r="AY28" s="51">
        <f t="shared" si="4"/>
        <v>0</v>
      </c>
      <c r="AZ28" s="51">
        <f t="shared" si="4"/>
        <v>0</v>
      </c>
      <c r="BA28" s="51">
        <f t="shared" si="4"/>
        <v>0</v>
      </c>
      <c r="BB28" s="51">
        <f t="shared" si="4"/>
        <v>0</v>
      </c>
      <c r="BC28" s="51">
        <f t="shared" si="4"/>
        <v>0</v>
      </c>
      <c r="BD28" s="51">
        <f t="shared" si="4"/>
        <v>0</v>
      </c>
      <c r="BE28" s="51">
        <f t="shared" si="4"/>
        <v>0</v>
      </c>
      <c r="BF28" s="51">
        <f t="shared" si="4"/>
        <v>0</v>
      </c>
      <c r="BG28" s="51">
        <f t="shared" si="4"/>
        <v>0</v>
      </c>
      <c r="BH28" s="51">
        <f t="shared" si="4"/>
        <v>0</v>
      </c>
      <c r="BI28" s="51">
        <f t="shared" si="4"/>
        <v>0</v>
      </c>
      <c r="BJ28" s="51">
        <f t="shared" si="4"/>
        <v>0</v>
      </c>
      <c r="BK28" s="51">
        <f t="shared" si="4"/>
        <v>0</v>
      </c>
      <c r="BL28" s="51">
        <f t="shared" si="4"/>
        <v>0</v>
      </c>
      <c r="BM28" s="51">
        <f t="shared" si="4"/>
        <v>0</v>
      </c>
      <c r="BN28" s="51">
        <f t="shared" si="4"/>
        <v>0</v>
      </c>
      <c r="BO28" s="51">
        <f t="shared" si="4"/>
        <v>0</v>
      </c>
      <c r="BP28" s="51">
        <f t="shared" si="4"/>
        <v>0</v>
      </c>
      <c r="BQ28" s="51">
        <f t="shared" ref="BQ28:BX28" si="5">BQ23+BQ24+BQ25+BQ26+BQ27</f>
        <v>0</v>
      </c>
      <c r="BR28" s="51">
        <f t="shared" si="5"/>
        <v>0</v>
      </c>
      <c r="BS28" s="51">
        <f t="shared" si="5"/>
        <v>0</v>
      </c>
      <c r="BT28" s="51">
        <f t="shared" si="5"/>
        <v>0</v>
      </c>
      <c r="BU28" s="51">
        <f t="shared" si="5"/>
        <v>0</v>
      </c>
      <c r="BV28" s="51">
        <f t="shared" si="5"/>
        <v>841177.2</v>
      </c>
      <c r="BW28" s="51">
        <f t="shared" si="5"/>
        <v>0</v>
      </c>
      <c r="BX28" s="51">
        <f t="shared" si="5"/>
        <v>0</v>
      </c>
    </row>
    <row r="29" spans="2:76" x14ac:dyDescent="0.25">
      <c r="B29" s="24"/>
      <c r="C29" s="3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</row>
    <row r="30" spans="2:76" x14ac:dyDescent="0.25">
      <c r="B30" s="24"/>
      <c r="C30" s="36" t="s">
        <v>110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</row>
    <row r="31" spans="2:76" x14ac:dyDescent="0.25">
      <c r="B31" s="24">
        <v>301</v>
      </c>
      <c r="C31" s="35" t="s">
        <v>111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>
        <f>D31+G31+J31+M31+P31+S31+V31+Y31+AB31+AE31+AH31+AK31+AN31+AQ31+AT31+AW31+AZ31+BC31+BF31+BI31+BL31+BO31+BR31</f>
        <v>0</v>
      </c>
      <c r="BW31" s="51">
        <f t="shared" ref="BW31:BX34" si="6">E31+H31+K31+N31+Q31+T31+W31+Z31+AC31+AF31+AI31+AL31+AO31+AR31+AU31+AX31+BA31+BD31+BG31+BJ31+BM31+BP31+BS31</f>
        <v>0</v>
      </c>
      <c r="BX31" s="51">
        <f t="shared" si="6"/>
        <v>0</v>
      </c>
    </row>
    <row r="32" spans="2:76" x14ac:dyDescent="0.25">
      <c r="B32" s="24">
        <v>302</v>
      </c>
      <c r="C32" s="35" t="s">
        <v>112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>
        <f>D32+G32+J32+M32+P32+S32+V32+Y32+AB32+AE32+AH32+AK32+AN32+AQ32+AT32+AW32+AZ32+BC32+BF32+BI32+BL32+BO32+BR32</f>
        <v>0</v>
      </c>
      <c r="BW32" s="51">
        <f t="shared" si="6"/>
        <v>0</v>
      </c>
      <c r="BX32" s="51">
        <f t="shared" si="6"/>
        <v>0</v>
      </c>
    </row>
    <row r="33" spans="2:76" x14ac:dyDescent="0.25">
      <c r="B33" s="24">
        <v>303</v>
      </c>
      <c r="C33" s="35" t="s">
        <v>113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>
        <f>D33+G33+J33+M33+P33+S33+V33+Y33+AB33+AE33+AH33+AK33+AN33+AQ33+AT33+AW33+AZ33+BC33+BF33+BI33+BL33+BO33+BR33</f>
        <v>0</v>
      </c>
      <c r="BW33" s="51">
        <f t="shared" si="6"/>
        <v>0</v>
      </c>
      <c r="BX33" s="51">
        <f t="shared" si="6"/>
        <v>0</v>
      </c>
    </row>
    <row r="34" spans="2:76" x14ac:dyDescent="0.25">
      <c r="B34" s="24">
        <v>304</v>
      </c>
      <c r="C34" s="35" t="s">
        <v>114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>
        <f>D34+G34+J34+M34+P34+S34+V34+Y34+AB34+AE34+AH34+AK34+AN34+AQ34+AT34+AW34+AZ34+BC34+BF34+BI34+BL34+BO34+BR34</f>
        <v>0</v>
      </c>
      <c r="BW34" s="51">
        <f t="shared" si="6"/>
        <v>0</v>
      </c>
      <c r="BX34" s="51">
        <f t="shared" si="6"/>
        <v>0</v>
      </c>
    </row>
    <row r="35" spans="2:76" x14ac:dyDescent="0.25">
      <c r="B35" s="25">
        <v>300</v>
      </c>
      <c r="C35" s="36" t="s">
        <v>115</v>
      </c>
      <c r="D35" s="51">
        <f>D31+D32+D33+D34</f>
        <v>0</v>
      </c>
      <c r="E35" s="51">
        <f t="shared" ref="E35:BP35" si="7">E31+E32+E33+E34</f>
        <v>0</v>
      </c>
      <c r="F35" s="51">
        <f t="shared" si="7"/>
        <v>0</v>
      </c>
      <c r="G35" s="51">
        <f t="shared" si="7"/>
        <v>0</v>
      </c>
      <c r="H35" s="51">
        <f t="shared" si="7"/>
        <v>0</v>
      </c>
      <c r="I35" s="51">
        <f t="shared" si="7"/>
        <v>0</v>
      </c>
      <c r="J35" s="51">
        <f t="shared" si="7"/>
        <v>0</v>
      </c>
      <c r="K35" s="51">
        <f t="shared" si="7"/>
        <v>0</v>
      </c>
      <c r="L35" s="51">
        <f t="shared" si="7"/>
        <v>0</v>
      </c>
      <c r="M35" s="51">
        <f t="shared" si="7"/>
        <v>0</v>
      </c>
      <c r="N35" s="51">
        <f t="shared" si="7"/>
        <v>0</v>
      </c>
      <c r="O35" s="51">
        <f t="shared" si="7"/>
        <v>0</v>
      </c>
      <c r="P35" s="51">
        <f t="shared" si="7"/>
        <v>0</v>
      </c>
      <c r="Q35" s="51">
        <f t="shared" si="7"/>
        <v>0</v>
      </c>
      <c r="R35" s="51">
        <f t="shared" si="7"/>
        <v>0</v>
      </c>
      <c r="S35" s="51">
        <f t="shared" si="7"/>
        <v>0</v>
      </c>
      <c r="T35" s="51">
        <f t="shared" si="7"/>
        <v>0</v>
      </c>
      <c r="U35" s="51">
        <f t="shared" si="7"/>
        <v>0</v>
      </c>
      <c r="V35" s="51">
        <f t="shared" si="7"/>
        <v>0</v>
      </c>
      <c r="W35" s="51">
        <f t="shared" si="7"/>
        <v>0</v>
      </c>
      <c r="X35" s="51">
        <f t="shared" si="7"/>
        <v>0</v>
      </c>
      <c r="Y35" s="51">
        <f t="shared" si="7"/>
        <v>0</v>
      </c>
      <c r="Z35" s="51">
        <f t="shared" si="7"/>
        <v>0</v>
      </c>
      <c r="AA35" s="51">
        <f t="shared" si="7"/>
        <v>0</v>
      </c>
      <c r="AB35" s="51">
        <f t="shared" si="7"/>
        <v>0</v>
      </c>
      <c r="AC35" s="51">
        <f t="shared" si="7"/>
        <v>0</v>
      </c>
      <c r="AD35" s="51">
        <f t="shared" si="7"/>
        <v>0</v>
      </c>
      <c r="AE35" s="51">
        <f t="shared" si="7"/>
        <v>0</v>
      </c>
      <c r="AF35" s="51">
        <f t="shared" si="7"/>
        <v>0</v>
      </c>
      <c r="AG35" s="51">
        <f t="shared" si="7"/>
        <v>0</v>
      </c>
      <c r="AH35" s="51">
        <f t="shared" si="7"/>
        <v>0</v>
      </c>
      <c r="AI35" s="51">
        <f t="shared" si="7"/>
        <v>0</v>
      </c>
      <c r="AJ35" s="51">
        <f t="shared" si="7"/>
        <v>0</v>
      </c>
      <c r="AK35" s="51">
        <f t="shared" si="7"/>
        <v>0</v>
      </c>
      <c r="AL35" s="51">
        <f t="shared" si="7"/>
        <v>0</v>
      </c>
      <c r="AM35" s="51">
        <f t="shared" si="7"/>
        <v>0</v>
      </c>
      <c r="AN35" s="51">
        <f t="shared" si="7"/>
        <v>0</v>
      </c>
      <c r="AO35" s="51">
        <f t="shared" si="7"/>
        <v>0</v>
      </c>
      <c r="AP35" s="51">
        <f t="shared" si="7"/>
        <v>0</v>
      </c>
      <c r="AQ35" s="51">
        <f t="shared" si="7"/>
        <v>0</v>
      </c>
      <c r="AR35" s="51">
        <f t="shared" si="7"/>
        <v>0</v>
      </c>
      <c r="AS35" s="51">
        <f t="shared" si="7"/>
        <v>0</v>
      </c>
      <c r="AT35" s="51">
        <f t="shared" si="7"/>
        <v>0</v>
      </c>
      <c r="AU35" s="51">
        <f t="shared" si="7"/>
        <v>0</v>
      </c>
      <c r="AV35" s="51">
        <f t="shared" si="7"/>
        <v>0</v>
      </c>
      <c r="AW35" s="51">
        <f t="shared" si="7"/>
        <v>0</v>
      </c>
      <c r="AX35" s="51">
        <f t="shared" si="7"/>
        <v>0</v>
      </c>
      <c r="AY35" s="51">
        <f t="shared" si="7"/>
        <v>0</v>
      </c>
      <c r="AZ35" s="51">
        <f t="shared" si="7"/>
        <v>0</v>
      </c>
      <c r="BA35" s="51">
        <f t="shared" si="7"/>
        <v>0</v>
      </c>
      <c r="BB35" s="51">
        <f t="shared" si="7"/>
        <v>0</v>
      </c>
      <c r="BC35" s="51">
        <f t="shared" si="7"/>
        <v>0</v>
      </c>
      <c r="BD35" s="51">
        <f t="shared" si="7"/>
        <v>0</v>
      </c>
      <c r="BE35" s="51">
        <f t="shared" si="7"/>
        <v>0</v>
      </c>
      <c r="BF35" s="51">
        <f t="shared" si="7"/>
        <v>0</v>
      </c>
      <c r="BG35" s="51">
        <f t="shared" si="7"/>
        <v>0</v>
      </c>
      <c r="BH35" s="51">
        <f t="shared" si="7"/>
        <v>0</v>
      </c>
      <c r="BI35" s="51">
        <f t="shared" si="7"/>
        <v>0</v>
      </c>
      <c r="BJ35" s="51">
        <f t="shared" si="7"/>
        <v>0</v>
      </c>
      <c r="BK35" s="51">
        <f t="shared" si="7"/>
        <v>0</v>
      </c>
      <c r="BL35" s="51">
        <f t="shared" si="7"/>
        <v>0</v>
      </c>
      <c r="BM35" s="51">
        <f t="shared" si="7"/>
        <v>0</v>
      </c>
      <c r="BN35" s="51">
        <f t="shared" si="7"/>
        <v>0</v>
      </c>
      <c r="BO35" s="51">
        <f t="shared" si="7"/>
        <v>0</v>
      </c>
      <c r="BP35" s="51">
        <f t="shared" si="7"/>
        <v>0</v>
      </c>
      <c r="BQ35" s="51">
        <f t="shared" ref="BQ35:BX35" si="8">BQ31+BQ32+BQ33+BQ34</f>
        <v>0</v>
      </c>
      <c r="BR35" s="51">
        <f t="shared" si="8"/>
        <v>0</v>
      </c>
      <c r="BS35" s="51">
        <f t="shared" si="8"/>
        <v>0</v>
      </c>
      <c r="BT35" s="51">
        <f t="shared" si="8"/>
        <v>0</v>
      </c>
      <c r="BU35" s="51">
        <f t="shared" si="8"/>
        <v>0</v>
      </c>
      <c r="BV35" s="51">
        <f t="shared" si="8"/>
        <v>0</v>
      </c>
      <c r="BW35" s="51">
        <f t="shared" si="8"/>
        <v>0</v>
      </c>
      <c r="BX35" s="51">
        <f t="shared" si="8"/>
        <v>0</v>
      </c>
    </row>
    <row r="36" spans="2:76" x14ac:dyDescent="0.25">
      <c r="B36" s="24"/>
      <c r="C36" s="3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</row>
    <row r="37" spans="2:76" x14ac:dyDescent="0.25">
      <c r="B37" s="24"/>
      <c r="C37" s="36" t="s">
        <v>116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</row>
    <row r="38" spans="2:76" x14ac:dyDescent="0.25">
      <c r="B38" s="24">
        <v>401</v>
      </c>
      <c r="C38" s="35" t="s">
        <v>117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>
        <f>D38+G38+J38+M38+P38+S38+V38+Y38+AB38+AE38+AH38+AK38+AN38+AQ38+AT38+AW38+AZ38+BC38+BF38+BI38+BL38+BO38+BR38</f>
        <v>0</v>
      </c>
      <c r="BW38" s="51">
        <f t="shared" ref="BW38:BX41" si="9">E38+H38+K38+N38+Q38+T38+W38+Z38+AC38+AF38+AI38+AL38+AO38+AR38+AU38+AX38+BA38+BD38+BG38+BJ38+BM38+BP38+BS38</f>
        <v>0</v>
      </c>
      <c r="BX38" s="51">
        <f t="shared" si="9"/>
        <v>0</v>
      </c>
    </row>
    <row r="39" spans="2:76" x14ac:dyDescent="0.25">
      <c r="B39" s="24">
        <v>402</v>
      </c>
      <c r="C39" s="35" t="s">
        <v>118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>
        <f>D39+G39+J39+M39+P39+S39+V39+Y39+AB39+AE39+AH39+AK39+AN39+AQ39+AT39+AW39+AZ39+BC39+BF39+BI39+BL39+BO39+BR39</f>
        <v>0</v>
      </c>
      <c r="BW39" s="51">
        <f t="shared" si="9"/>
        <v>0</v>
      </c>
      <c r="BX39" s="51">
        <f t="shared" si="9"/>
        <v>0</v>
      </c>
    </row>
    <row r="40" spans="2:76" x14ac:dyDescent="0.25">
      <c r="B40" s="24">
        <v>403</v>
      </c>
      <c r="C40" s="35" t="s">
        <v>119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>
        <v>419769.53</v>
      </c>
      <c r="BM40" s="51">
        <v>0</v>
      </c>
      <c r="BN40" s="51">
        <v>0</v>
      </c>
      <c r="BO40" s="51"/>
      <c r="BP40" s="51"/>
      <c r="BQ40" s="51"/>
      <c r="BR40" s="51"/>
      <c r="BS40" s="51"/>
      <c r="BT40" s="51"/>
      <c r="BU40" s="51"/>
      <c r="BV40" s="51">
        <f>D40+G40+J40+M40+P40+S40+V40+Y40+AB40+AE40+AH40+AK40+AN40+AQ40+AT40+AW40+AZ40+BC40+BF40+BI40+BL40+BO40+BR40</f>
        <v>419769.53</v>
      </c>
      <c r="BW40" s="51">
        <f t="shared" si="9"/>
        <v>0</v>
      </c>
      <c r="BX40" s="51">
        <f t="shared" si="9"/>
        <v>0</v>
      </c>
    </row>
    <row r="41" spans="2:76" x14ac:dyDescent="0.25">
      <c r="B41" s="24">
        <v>404</v>
      </c>
      <c r="C41" s="35" t="s">
        <v>120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>
        <f>D41+G41+J41+M41+P41+S41+V41+Y41+AB41+AE41+AH41+AK41+AN41+AQ41+AT41+AW41+AZ41+BC41+BF41+BI41+BL41+BO41+BR41</f>
        <v>0</v>
      </c>
      <c r="BW41" s="51">
        <f t="shared" si="9"/>
        <v>0</v>
      </c>
      <c r="BX41" s="51">
        <f t="shared" si="9"/>
        <v>0</v>
      </c>
    </row>
    <row r="42" spans="2:76" x14ac:dyDescent="0.25">
      <c r="B42" s="25">
        <v>400</v>
      </c>
      <c r="C42" s="36" t="s">
        <v>121</v>
      </c>
      <c r="D42" s="51">
        <f>D38+D39+D40+D41</f>
        <v>0</v>
      </c>
      <c r="E42" s="51">
        <f t="shared" ref="E42:BP42" si="10">E38+E39+E40+E41</f>
        <v>0</v>
      </c>
      <c r="F42" s="51">
        <f t="shared" si="10"/>
        <v>0</v>
      </c>
      <c r="G42" s="51">
        <f t="shared" si="10"/>
        <v>0</v>
      </c>
      <c r="H42" s="51">
        <f t="shared" si="10"/>
        <v>0</v>
      </c>
      <c r="I42" s="51">
        <f t="shared" si="10"/>
        <v>0</v>
      </c>
      <c r="J42" s="51">
        <f t="shared" si="10"/>
        <v>0</v>
      </c>
      <c r="K42" s="51">
        <f t="shared" si="10"/>
        <v>0</v>
      </c>
      <c r="L42" s="51">
        <f t="shared" si="10"/>
        <v>0</v>
      </c>
      <c r="M42" s="51">
        <f t="shared" si="10"/>
        <v>0</v>
      </c>
      <c r="N42" s="51">
        <f t="shared" si="10"/>
        <v>0</v>
      </c>
      <c r="O42" s="51">
        <f t="shared" si="10"/>
        <v>0</v>
      </c>
      <c r="P42" s="51">
        <f t="shared" si="10"/>
        <v>0</v>
      </c>
      <c r="Q42" s="51">
        <f t="shared" si="10"/>
        <v>0</v>
      </c>
      <c r="R42" s="51">
        <f t="shared" si="10"/>
        <v>0</v>
      </c>
      <c r="S42" s="51">
        <f t="shared" si="10"/>
        <v>0</v>
      </c>
      <c r="T42" s="51">
        <f t="shared" si="10"/>
        <v>0</v>
      </c>
      <c r="U42" s="51">
        <f t="shared" si="10"/>
        <v>0</v>
      </c>
      <c r="V42" s="51">
        <f t="shared" si="10"/>
        <v>0</v>
      </c>
      <c r="W42" s="51">
        <f t="shared" si="10"/>
        <v>0</v>
      </c>
      <c r="X42" s="51">
        <f t="shared" si="10"/>
        <v>0</v>
      </c>
      <c r="Y42" s="51">
        <f t="shared" si="10"/>
        <v>0</v>
      </c>
      <c r="Z42" s="51">
        <f t="shared" si="10"/>
        <v>0</v>
      </c>
      <c r="AA42" s="51">
        <f t="shared" si="10"/>
        <v>0</v>
      </c>
      <c r="AB42" s="51">
        <f t="shared" si="10"/>
        <v>0</v>
      </c>
      <c r="AC42" s="51">
        <f t="shared" si="10"/>
        <v>0</v>
      </c>
      <c r="AD42" s="51">
        <f t="shared" si="10"/>
        <v>0</v>
      </c>
      <c r="AE42" s="51">
        <f t="shared" si="10"/>
        <v>0</v>
      </c>
      <c r="AF42" s="51">
        <f t="shared" si="10"/>
        <v>0</v>
      </c>
      <c r="AG42" s="51">
        <f t="shared" si="10"/>
        <v>0</v>
      </c>
      <c r="AH42" s="51">
        <f t="shared" si="10"/>
        <v>0</v>
      </c>
      <c r="AI42" s="51">
        <f t="shared" si="10"/>
        <v>0</v>
      </c>
      <c r="AJ42" s="51">
        <f t="shared" si="10"/>
        <v>0</v>
      </c>
      <c r="AK42" s="51">
        <f t="shared" si="10"/>
        <v>0</v>
      </c>
      <c r="AL42" s="51">
        <f t="shared" si="10"/>
        <v>0</v>
      </c>
      <c r="AM42" s="51">
        <f t="shared" si="10"/>
        <v>0</v>
      </c>
      <c r="AN42" s="51">
        <f t="shared" si="10"/>
        <v>0</v>
      </c>
      <c r="AO42" s="51">
        <f t="shared" si="10"/>
        <v>0</v>
      </c>
      <c r="AP42" s="51">
        <f t="shared" si="10"/>
        <v>0</v>
      </c>
      <c r="AQ42" s="51">
        <f t="shared" si="10"/>
        <v>0</v>
      </c>
      <c r="AR42" s="51">
        <f t="shared" si="10"/>
        <v>0</v>
      </c>
      <c r="AS42" s="51">
        <f t="shared" si="10"/>
        <v>0</v>
      </c>
      <c r="AT42" s="51">
        <f t="shared" si="10"/>
        <v>0</v>
      </c>
      <c r="AU42" s="51">
        <f t="shared" si="10"/>
        <v>0</v>
      </c>
      <c r="AV42" s="51">
        <f t="shared" si="10"/>
        <v>0</v>
      </c>
      <c r="AW42" s="51">
        <f t="shared" si="10"/>
        <v>0</v>
      </c>
      <c r="AX42" s="51">
        <f t="shared" si="10"/>
        <v>0</v>
      </c>
      <c r="AY42" s="51">
        <f t="shared" si="10"/>
        <v>0</v>
      </c>
      <c r="AZ42" s="51">
        <f t="shared" si="10"/>
        <v>0</v>
      </c>
      <c r="BA42" s="51">
        <f t="shared" si="10"/>
        <v>0</v>
      </c>
      <c r="BB42" s="51">
        <f t="shared" si="10"/>
        <v>0</v>
      </c>
      <c r="BC42" s="51">
        <f t="shared" si="10"/>
        <v>0</v>
      </c>
      <c r="BD42" s="51">
        <f t="shared" si="10"/>
        <v>0</v>
      </c>
      <c r="BE42" s="51">
        <f t="shared" si="10"/>
        <v>0</v>
      </c>
      <c r="BF42" s="51">
        <f t="shared" si="10"/>
        <v>0</v>
      </c>
      <c r="BG42" s="51">
        <f t="shared" si="10"/>
        <v>0</v>
      </c>
      <c r="BH42" s="51">
        <f t="shared" si="10"/>
        <v>0</v>
      </c>
      <c r="BI42" s="51">
        <f t="shared" si="10"/>
        <v>0</v>
      </c>
      <c r="BJ42" s="51">
        <f t="shared" si="10"/>
        <v>0</v>
      </c>
      <c r="BK42" s="51">
        <f t="shared" si="10"/>
        <v>0</v>
      </c>
      <c r="BL42" s="51">
        <f t="shared" si="10"/>
        <v>419769.53</v>
      </c>
      <c r="BM42" s="51">
        <f t="shared" si="10"/>
        <v>0</v>
      </c>
      <c r="BN42" s="51">
        <f t="shared" si="10"/>
        <v>0</v>
      </c>
      <c r="BO42" s="51">
        <f t="shared" si="10"/>
        <v>0</v>
      </c>
      <c r="BP42" s="51">
        <f t="shared" si="10"/>
        <v>0</v>
      </c>
      <c r="BQ42" s="51">
        <f t="shared" ref="BQ42:BX42" si="11">BQ38+BQ39+BQ40+BQ41</f>
        <v>0</v>
      </c>
      <c r="BR42" s="51">
        <f t="shared" si="11"/>
        <v>0</v>
      </c>
      <c r="BS42" s="51">
        <f t="shared" si="11"/>
        <v>0</v>
      </c>
      <c r="BT42" s="51">
        <f t="shared" si="11"/>
        <v>0</v>
      </c>
      <c r="BU42" s="51">
        <f t="shared" si="11"/>
        <v>0</v>
      </c>
      <c r="BV42" s="51">
        <f t="shared" si="11"/>
        <v>419769.53</v>
      </c>
      <c r="BW42" s="51">
        <f t="shared" si="11"/>
        <v>0</v>
      </c>
      <c r="BX42" s="51">
        <f t="shared" si="11"/>
        <v>0</v>
      </c>
    </row>
    <row r="43" spans="2:76" x14ac:dyDescent="0.25">
      <c r="B43" s="24"/>
      <c r="C43" s="3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</row>
    <row r="44" spans="2:76" x14ac:dyDescent="0.25">
      <c r="B44" s="24"/>
      <c r="C44" s="36" t="s">
        <v>122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</row>
    <row r="45" spans="2:76" x14ac:dyDescent="0.25">
      <c r="B45" s="24">
        <v>501</v>
      </c>
      <c r="C45" s="35" t="s">
        <v>123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>
        <v>3285334.37</v>
      </c>
      <c r="BP45" s="51">
        <v>0</v>
      </c>
      <c r="BQ45" s="51">
        <v>0</v>
      </c>
      <c r="BR45" s="51"/>
      <c r="BS45" s="51"/>
      <c r="BT45" s="51"/>
      <c r="BU45" s="51"/>
      <c r="BV45" s="51">
        <f>D45+G45+J45+M45+P45+S45+V45+Y45+AB45+AE45+AH45+AK45+AN45+AQ45+AT45+AW45+AZ45+BC45+BF45+BI45+BL45+BO45+BR45</f>
        <v>3285334.37</v>
      </c>
      <c r="BW45" s="51">
        <f>E45+H45+K45+N45+Q45+T45+W45+Z45+AC45+AF45+AI45+AL45+AO45+AR45+AU45+AX45+BA45+BD45+BG45+BJ45+BM45+BP45+BS45</f>
        <v>0</v>
      </c>
      <c r="BX45" s="51">
        <f>F45+I45+L45+O45+R45+U45+X45+AA45+AD45+AG45+AJ45+AM45+AP45+AS45+AV45+AY45+BB45+BE45+BH45+BK45+BN45+BQ45+BT45</f>
        <v>0</v>
      </c>
    </row>
    <row r="46" spans="2:76" x14ac:dyDescent="0.25">
      <c r="B46" s="25">
        <v>500</v>
      </c>
      <c r="C46" s="36" t="s">
        <v>124</v>
      </c>
      <c r="D46" s="51">
        <f>D45</f>
        <v>0</v>
      </c>
      <c r="E46" s="51">
        <f t="shared" ref="E46:BP46" si="12">E45</f>
        <v>0</v>
      </c>
      <c r="F46" s="51">
        <f t="shared" si="12"/>
        <v>0</v>
      </c>
      <c r="G46" s="51">
        <f t="shared" si="12"/>
        <v>0</v>
      </c>
      <c r="H46" s="51">
        <f t="shared" si="12"/>
        <v>0</v>
      </c>
      <c r="I46" s="51">
        <f t="shared" si="12"/>
        <v>0</v>
      </c>
      <c r="J46" s="51">
        <f t="shared" si="12"/>
        <v>0</v>
      </c>
      <c r="K46" s="51">
        <f t="shared" si="12"/>
        <v>0</v>
      </c>
      <c r="L46" s="51">
        <f t="shared" si="12"/>
        <v>0</v>
      </c>
      <c r="M46" s="51">
        <f t="shared" si="12"/>
        <v>0</v>
      </c>
      <c r="N46" s="51">
        <f t="shared" si="12"/>
        <v>0</v>
      </c>
      <c r="O46" s="51">
        <f t="shared" si="12"/>
        <v>0</v>
      </c>
      <c r="P46" s="51">
        <f t="shared" si="12"/>
        <v>0</v>
      </c>
      <c r="Q46" s="51">
        <f t="shared" si="12"/>
        <v>0</v>
      </c>
      <c r="R46" s="51">
        <f t="shared" si="12"/>
        <v>0</v>
      </c>
      <c r="S46" s="51">
        <f t="shared" si="12"/>
        <v>0</v>
      </c>
      <c r="T46" s="51">
        <f t="shared" si="12"/>
        <v>0</v>
      </c>
      <c r="U46" s="51">
        <f t="shared" si="12"/>
        <v>0</v>
      </c>
      <c r="V46" s="51">
        <f t="shared" si="12"/>
        <v>0</v>
      </c>
      <c r="W46" s="51">
        <f t="shared" si="12"/>
        <v>0</v>
      </c>
      <c r="X46" s="51">
        <f t="shared" si="12"/>
        <v>0</v>
      </c>
      <c r="Y46" s="51">
        <f t="shared" si="12"/>
        <v>0</v>
      </c>
      <c r="Z46" s="51">
        <f t="shared" si="12"/>
        <v>0</v>
      </c>
      <c r="AA46" s="51">
        <f t="shared" si="12"/>
        <v>0</v>
      </c>
      <c r="AB46" s="51">
        <f t="shared" si="12"/>
        <v>0</v>
      </c>
      <c r="AC46" s="51">
        <f t="shared" si="12"/>
        <v>0</v>
      </c>
      <c r="AD46" s="51">
        <f t="shared" si="12"/>
        <v>0</v>
      </c>
      <c r="AE46" s="51">
        <f t="shared" si="12"/>
        <v>0</v>
      </c>
      <c r="AF46" s="51">
        <f t="shared" si="12"/>
        <v>0</v>
      </c>
      <c r="AG46" s="51">
        <f t="shared" si="12"/>
        <v>0</v>
      </c>
      <c r="AH46" s="51">
        <f t="shared" si="12"/>
        <v>0</v>
      </c>
      <c r="AI46" s="51">
        <f t="shared" si="12"/>
        <v>0</v>
      </c>
      <c r="AJ46" s="51">
        <f t="shared" si="12"/>
        <v>0</v>
      </c>
      <c r="AK46" s="51">
        <f t="shared" si="12"/>
        <v>0</v>
      </c>
      <c r="AL46" s="51">
        <f t="shared" si="12"/>
        <v>0</v>
      </c>
      <c r="AM46" s="51">
        <f t="shared" si="12"/>
        <v>0</v>
      </c>
      <c r="AN46" s="51">
        <f t="shared" si="12"/>
        <v>0</v>
      </c>
      <c r="AO46" s="51">
        <f t="shared" si="12"/>
        <v>0</v>
      </c>
      <c r="AP46" s="51">
        <f t="shared" si="12"/>
        <v>0</v>
      </c>
      <c r="AQ46" s="51">
        <f t="shared" si="12"/>
        <v>0</v>
      </c>
      <c r="AR46" s="51">
        <f t="shared" si="12"/>
        <v>0</v>
      </c>
      <c r="AS46" s="51">
        <f t="shared" si="12"/>
        <v>0</v>
      </c>
      <c r="AT46" s="51">
        <f t="shared" si="12"/>
        <v>0</v>
      </c>
      <c r="AU46" s="51">
        <f t="shared" si="12"/>
        <v>0</v>
      </c>
      <c r="AV46" s="51">
        <f t="shared" si="12"/>
        <v>0</v>
      </c>
      <c r="AW46" s="51">
        <f t="shared" si="12"/>
        <v>0</v>
      </c>
      <c r="AX46" s="51">
        <f t="shared" si="12"/>
        <v>0</v>
      </c>
      <c r="AY46" s="51">
        <f t="shared" si="12"/>
        <v>0</v>
      </c>
      <c r="AZ46" s="51">
        <f t="shared" si="12"/>
        <v>0</v>
      </c>
      <c r="BA46" s="51">
        <f t="shared" si="12"/>
        <v>0</v>
      </c>
      <c r="BB46" s="51">
        <f t="shared" si="12"/>
        <v>0</v>
      </c>
      <c r="BC46" s="51">
        <f t="shared" si="12"/>
        <v>0</v>
      </c>
      <c r="BD46" s="51">
        <f t="shared" si="12"/>
        <v>0</v>
      </c>
      <c r="BE46" s="51">
        <f t="shared" si="12"/>
        <v>0</v>
      </c>
      <c r="BF46" s="51">
        <f t="shared" si="12"/>
        <v>0</v>
      </c>
      <c r="BG46" s="51">
        <f t="shared" si="12"/>
        <v>0</v>
      </c>
      <c r="BH46" s="51">
        <f t="shared" si="12"/>
        <v>0</v>
      </c>
      <c r="BI46" s="51">
        <f t="shared" si="12"/>
        <v>0</v>
      </c>
      <c r="BJ46" s="51">
        <f t="shared" si="12"/>
        <v>0</v>
      </c>
      <c r="BK46" s="51">
        <f t="shared" si="12"/>
        <v>0</v>
      </c>
      <c r="BL46" s="51">
        <f t="shared" si="12"/>
        <v>0</v>
      </c>
      <c r="BM46" s="51">
        <f t="shared" si="12"/>
        <v>0</v>
      </c>
      <c r="BN46" s="51">
        <f t="shared" si="12"/>
        <v>0</v>
      </c>
      <c r="BO46" s="51">
        <f t="shared" si="12"/>
        <v>3285334.37</v>
      </c>
      <c r="BP46" s="51">
        <f t="shared" si="12"/>
        <v>0</v>
      </c>
      <c r="BQ46" s="51">
        <f t="shared" ref="BQ46:BX46" si="13">BQ45</f>
        <v>0</v>
      </c>
      <c r="BR46" s="51">
        <f t="shared" si="13"/>
        <v>0</v>
      </c>
      <c r="BS46" s="51">
        <f t="shared" si="13"/>
        <v>0</v>
      </c>
      <c r="BT46" s="51">
        <f t="shared" si="13"/>
        <v>0</v>
      </c>
      <c r="BU46" s="51">
        <f t="shared" si="13"/>
        <v>0</v>
      </c>
      <c r="BV46" s="51">
        <f t="shared" si="13"/>
        <v>3285334.37</v>
      </c>
      <c r="BW46" s="51">
        <f t="shared" si="13"/>
        <v>0</v>
      </c>
      <c r="BX46" s="51">
        <f t="shared" si="13"/>
        <v>0</v>
      </c>
    </row>
    <row r="47" spans="2:76" x14ac:dyDescent="0.25">
      <c r="B47" s="24"/>
      <c r="C47" s="3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</row>
    <row r="48" spans="2:76" x14ac:dyDescent="0.25">
      <c r="B48" s="24"/>
      <c r="C48" s="36" t="s">
        <v>125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</row>
    <row r="49" spans="1:76" x14ac:dyDescent="0.25">
      <c r="B49" s="24">
        <v>701</v>
      </c>
      <c r="C49" s="35" t="s">
        <v>126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>
        <f t="shared" ref="BV49:BX50" si="14">D49+G49+J49+M49+P49+S49+V49+Y49+AB49+AE49+AH49+AK49+AN49+AQ49+AT49+AW49+AZ49+BC49+BF49+BI49+BL49+BO49+BR49</f>
        <v>0</v>
      </c>
      <c r="BW49" s="51">
        <f t="shared" si="14"/>
        <v>0</v>
      </c>
      <c r="BX49" s="51">
        <f t="shared" si="14"/>
        <v>0</v>
      </c>
    </row>
    <row r="50" spans="1:76" x14ac:dyDescent="0.25">
      <c r="B50" s="24">
        <v>702</v>
      </c>
      <c r="C50" s="35" t="s">
        <v>127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>
        <v>2327500</v>
      </c>
      <c r="BS50" s="51">
        <v>0</v>
      </c>
      <c r="BT50" s="51">
        <v>0</v>
      </c>
      <c r="BU50" s="51"/>
      <c r="BV50" s="51">
        <f t="shared" si="14"/>
        <v>2327500</v>
      </c>
      <c r="BW50" s="51">
        <f t="shared" si="14"/>
        <v>0</v>
      </c>
      <c r="BX50" s="51">
        <f t="shared" si="14"/>
        <v>0</v>
      </c>
    </row>
    <row r="51" spans="1:76" x14ac:dyDescent="0.25">
      <c r="B51" s="25">
        <v>700</v>
      </c>
      <c r="C51" s="36" t="s">
        <v>128</v>
      </c>
      <c r="D51" s="51">
        <f>D49+D50</f>
        <v>0</v>
      </c>
      <c r="E51" s="51">
        <f t="shared" ref="E51:BP51" si="15">E49+E50</f>
        <v>0</v>
      </c>
      <c r="F51" s="51">
        <f t="shared" si="15"/>
        <v>0</v>
      </c>
      <c r="G51" s="51">
        <f t="shared" si="15"/>
        <v>0</v>
      </c>
      <c r="H51" s="51">
        <f t="shared" si="15"/>
        <v>0</v>
      </c>
      <c r="I51" s="51">
        <f t="shared" si="15"/>
        <v>0</v>
      </c>
      <c r="J51" s="51">
        <f t="shared" si="15"/>
        <v>0</v>
      </c>
      <c r="K51" s="51">
        <f t="shared" si="15"/>
        <v>0</v>
      </c>
      <c r="L51" s="51">
        <f t="shared" si="15"/>
        <v>0</v>
      </c>
      <c r="M51" s="51">
        <f t="shared" si="15"/>
        <v>0</v>
      </c>
      <c r="N51" s="51">
        <f t="shared" si="15"/>
        <v>0</v>
      </c>
      <c r="O51" s="51">
        <f t="shared" si="15"/>
        <v>0</v>
      </c>
      <c r="P51" s="51">
        <f t="shared" si="15"/>
        <v>0</v>
      </c>
      <c r="Q51" s="51">
        <f t="shared" si="15"/>
        <v>0</v>
      </c>
      <c r="R51" s="51">
        <f t="shared" si="15"/>
        <v>0</v>
      </c>
      <c r="S51" s="51">
        <f t="shared" si="15"/>
        <v>0</v>
      </c>
      <c r="T51" s="51">
        <f t="shared" si="15"/>
        <v>0</v>
      </c>
      <c r="U51" s="51">
        <f t="shared" si="15"/>
        <v>0</v>
      </c>
      <c r="V51" s="51">
        <f t="shared" si="15"/>
        <v>0</v>
      </c>
      <c r="W51" s="51">
        <f t="shared" si="15"/>
        <v>0</v>
      </c>
      <c r="X51" s="51">
        <f t="shared" si="15"/>
        <v>0</v>
      </c>
      <c r="Y51" s="51">
        <f t="shared" si="15"/>
        <v>0</v>
      </c>
      <c r="Z51" s="51">
        <f t="shared" si="15"/>
        <v>0</v>
      </c>
      <c r="AA51" s="51">
        <f t="shared" si="15"/>
        <v>0</v>
      </c>
      <c r="AB51" s="51">
        <f t="shared" si="15"/>
        <v>0</v>
      </c>
      <c r="AC51" s="51">
        <f t="shared" si="15"/>
        <v>0</v>
      </c>
      <c r="AD51" s="51">
        <f t="shared" si="15"/>
        <v>0</v>
      </c>
      <c r="AE51" s="51">
        <f t="shared" si="15"/>
        <v>0</v>
      </c>
      <c r="AF51" s="51">
        <f t="shared" si="15"/>
        <v>0</v>
      </c>
      <c r="AG51" s="51">
        <f t="shared" si="15"/>
        <v>0</v>
      </c>
      <c r="AH51" s="51">
        <f t="shared" si="15"/>
        <v>0</v>
      </c>
      <c r="AI51" s="51">
        <f t="shared" si="15"/>
        <v>0</v>
      </c>
      <c r="AJ51" s="51">
        <f t="shared" si="15"/>
        <v>0</v>
      </c>
      <c r="AK51" s="51">
        <f t="shared" si="15"/>
        <v>0</v>
      </c>
      <c r="AL51" s="51">
        <f t="shared" si="15"/>
        <v>0</v>
      </c>
      <c r="AM51" s="51">
        <f t="shared" si="15"/>
        <v>0</v>
      </c>
      <c r="AN51" s="51">
        <f t="shared" si="15"/>
        <v>0</v>
      </c>
      <c r="AO51" s="51">
        <f t="shared" si="15"/>
        <v>0</v>
      </c>
      <c r="AP51" s="51">
        <f t="shared" si="15"/>
        <v>0</v>
      </c>
      <c r="AQ51" s="51">
        <f t="shared" si="15"/>
        <v>0</v>
      </c>
      <c r="AR51" s="51">
        <f t="shared" si="15"/>
        <v>0</v>
      </c>
      <c r="AS51" s="51">
        <f t="shared" si="15"/>
        <v>0</v>
      </c>
      <c r="AT51" s="51">
        <f t="shared" si="15"/>
        <v>0</v>
      </c>
      <c r="AU51" s="51">
        <f t="shared" si="15"/>
        <v>0</v>
      </c>
      <c r="AV51" s="51">
        <f t="shared" si="15"/>
        <v>0</v>
      </c>
      <c r="AW51" s="51">
        <f t="shared" si="15"/>
        <v>0</v>
      </c>
      <c r="AX51" s="51">
        <f t="shared" si="15"/>
        <v>0</v>
      </c>
      <c r="AY51" s="51">
        <f t="shared" si="15"/>
        <v>0</v>
      </c>
      <c r="AZ51" s="51">
        <f t="shared" si="15"/>
        <v>0</v>
      </c>
      <c r="BA51" s="51">
        <f t="shared" si="15"/>
        <v>0</v>
      </c>
      <c r="BB51" s="51">
        <f t="shared" si="15"/>
        <v>0</v>
      </c>
      <c r="BC51" s="51">
        <f t="shared" si="15"/>
        <v>0</v>
      </c>
      <c r="BD51" s="51">
        <f t="shared" si="15"/>
        <v>0</v>
      </c>
      <c r="BE51" s="51">
        <f t="shared" si="15"/>
        <v>0</v>
      </c>
      <c r="BF51" s="51">
        <f t="shared" si="15"/>
        <v>0</v>
      </c>
      <c r="BG51" s="51">
        <f t="shared" si="15"/>
        <v>0</v>
      </c>
      <c r="BH51" s="51">
        <f t="shared" si="15"/>
        <v>0</v>
      </c>
      <c r="BI51" s="51">
        <f t="shared" si="15"/>
        <v>0</v>
      </c>
      <c r="BJ51" s="51">
        <f t="shared" si="15"/>
        <v>0</v>
      </c>
      <c r="BK51" s="51">
        <f t="shared" si="15"/>
        <v>0</v>
      </c>
      <c r="BL51" s="51">
        <f t="shared" si="15"/>
        <v>0</v>
      </c>
      <c r="BM51" s="51">
        <f t="shared" si="15"/>
        <v>0</v>
      </c>
      <c r="BN51" s="51">
        <f t="shared" si="15"/>
        <v>0</v>
      </c>
      <c r="BO51" s="51">
        <f t="shared" si="15"/>
        <v>0</v>
      </c>
      <c r="BP51" s="51">
        <f t="shared" si="15"/>
        <v>0</v>
      </c>
      <c r="BQ51" s="51">
        <f t="shared" ref="BQ51:BX51" si="16">BQ49+BQ50</f>
        <v>0</v>
      </c>
      <c r="BR51" s="51">
        <f t="shared" si="16"/>
        <v>2327500</v>
      </c>
      <c r="BS51" s="51">
        <f t="shared" si="16"/>
        <v>0</v>
      </c>
      <c r="BT51" s="51">
        <f t="shared" si="16"/>
        <v>0</v>
      </c>
      <c r="BU51" s="51">
        <f t="shared" si="16"/>
        <v>0</v>
      </c>
      <c r="BV51" s="51">
        <f t="shared" si="16"/>
        <v>2327500</v>
      </c>
      <c r="BW51" s="51">
        <f t="shared" si="16"/>
        <v>0</v>
      </c>
      <c r="BX51" s="51">
        <f t="shared" si="16"/>
        <v>0</v>
      </c>
    </row>
    <row r="52" spans="1:76" x14ac:dyDescent="0.25">
      <c r="B52" s="26"/>
      <c r="C52" s="37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</row>
    <row r="53" spans="1:76" ht="25.5" customHeight="1" thickBot="1" x14ac:dyDescent="0.3">
      <c r="B53" s="111" t="s">
        <v>129</v>
      </c>
      <c r="C53" s="112"/>
      <c r="D53" s="57">
        <f>D20+D28+D35+D42+D46+D51</f>
        <v>1648679.48</v>
      </c>
      <c r="E53" s="57">
        <f t="shared" ref="E53:BP53" si="17">E20+E28+E35+E42+E46+E51</f>
        <v>0</v>
      </c>
      <c r="F53" s="57">
        <f t="shared" si="17"/>
        <v>0</v>
      </c>
      <c r="G53" s="57">
        <f t="shared" si="17"/>
        <v>0</v>
      </c>
      <c r="H53" s="57">
        <f t="shared" si="17"/>
        <v>0</v>
      </c>
      <c r="I53" s="57">
        <f t="shared" si="17"/>
        <v>0</v>
      </c>
      <c r="J53" s="57">
        <f t="shared" si="17"/>
        <v>315027.77</v>
      </c>
      <c r="K53" s="57">
        <f t="shared" si="17"/>
        <v>0</v>
      </c>
      <c r="L53" s="57">
        <f t="shared" si="17"/>
        <v>0</v>
      </c>
      <c r="M53" s="57">
        <f t="shared" si="17"/>
        <v>538087.3899999999</v>
      </c>
      <c r="N53" s="57">
        <f t="shared" si="17"/>
        <v>0</v>
      </c>
      <c r="O53" s="57">
        <f t="shared" si="17"/>
        <v>0</v>
      </c>
      <c r="P53" s="57">
        <f t="shared" si="17"/>
        <v>23500</v>
      </c>
      <c r="Q53" s="57">
        <f t="shared" si="17"/>
        <v>0</v>
      </c>
      <c r="R53" s="57">
        <f t="shared" si="17"/>
        <v>0</v>
      </c>
      <c r="S53" s="57">
        <f t="shared" si="17"/>
        <v>6676.77</v>
      </c>
      <c r="T53" s="57">
        <f t="shared" si="17"/>
        <v>0</v>
      </c>
      <c r="U53" s="57">
        <f t="shared" si="17"/>
        <v>0</v>
      </c>
      <c r="V53" s="57">
        <f t="shared" si="17"/>
        <v>10000</v>
      </c>
      <c r="W53" s="57">
        <f t="shared" si="17"/>
        <v>0</v>
      </c>
      <c r="X53" s="57">
        <f t="shared" si="17"/>
        <v>0</v>
      </c>
      <c r="Y53" s="57">
        <f t="shared" si="17"/>
        <v>1174433.54</v>
      </c>
      <c r="Z53" s="57">
        <f t="shared" si="17"/>
        <v>0</v>
      </c>
      <c r="AA53" s="57">
        <f t="shared" si="17"/>
        <v>0</v>
      </c>
      <c r="AB53" s="57">
        <f t="shared" si="17"/>
        <v>1271514.8999999999</v>
      </c>
      <c r="AC53" s="57">
        <f t="shared" si="17"/>
        <v>0</v>
      </c>
      <c r="AD53" s="57">
        <f t="shared" si="17"/>
        <v>0</v>
      </c>
      <c r="AE53" s="57">
        <f t="shared" si="17"/>
        <v>0</v>
      </c>
      <c r="AF53" s="57">
        <f t="shared" si="17"/>
        <v>0</v>
      </c>
      <c r="AG53" s="57">
        <f t="shared" si="17"/>
        <v>0</v>
      </c>
      <c r="AH53" s="57">
        <f t="shared" si="17"/>
        <v>19177.2</v>
      </c>
      <c r="AI53" s="57">
        <f t="shared" si="17"/>
        <v>0</v>
      </c>
      <c r="AJ53" s="57">
        <f t="shared" si="17"/>
        <v>0</v>
      </c>
      <c r="AK53" s="57">
        <f t="shared" si="17"/>
        <v>349001.71</v>
      </c>
      <c r="AL53" s="57">
        <f t="shared" si="17"/>
        <v>0</v>
      </c>
      <c r="AM53" s="57">
        <f t="shared" si="17"/>
        <v>0</v>
      </c>
      <c r="AN53" s="57">
        <f t="shared" si="17"/>
        <v>0</v>
      </c>
      <c r="AO53" s="57">
        <f t="shared" si="17"/>
        <v>0</v>
      </c>
      <c r="AP53" s="57">
        <f t="shared" si="17"/>
        <v>0</v>
      </c>
      <c r="AQ53" s="57">
        <f t="shared" si="17"/>
        <v>12855.34</v>
      </c>
      <c r="AR53" s="57">
        <f t="shared" si="17"/>
        <v>0</v>
      </c>
      <c r="AS53" s="57">
        <f t="shared" si="17"/>
        <v>0</v>
      </c>
      <c r="AT53" s="57">
        <f t="shared" si="17"/>
        <v>0</v>
      </c>
      <c r="AU53" s="57">
        <f t="shared" si="17"/>
        <v>0</v>
      </c>
      <c r="AV53" s="57">
        <f t="shared" si="17"/>
        <v>0</v>
      </c>
      <c r="AW53" s="57">
        <f t="shared" si="17"/>
        <v>0</v>
      </c>
      <c r="AX53" s="57">
        <f t="shared" si="17"/>
        <v>0</v>
      </c>
      <c r="AY53" s="57">
        <f t="shared" si="17"/>
        <v>0</v>
      </c>
      <c r="AZ53" s="57">
        <f t="shared" si="17"/>
        <v>0</v>
      </c>
      <c r="BA53" s="57">
        <f t="shared" si="17"/>
        <v>0</v>
      </c>
      <c r="BB53" s="57">
        <f t="shared" si="17"/>
        <v>0</v>
      </c>
      <c r="BC53" s="57">
        <f t="shared" si="17"/>
        <v>0</v>
      </c>
      <c r="BD53" s="57">
        <f t="shared" si="17"/>
        <v>0</v>
      </c>
      <c r="BE53" s="57">
        <f t="shared" si="17"/>
        <v>0</v>
      </c>
      <c r="BF53" s="57">
        <f t="shared" si="17"/>
        <v>0</v>
      </c>
      <c r="BG53" s="57">
        <f t="shared" si="17"/>
        <v>0</v>
      </c>
      <c r="BH53" s="57">
        <f t="shared" si="17"/>
        <v>0</v>
      </c>
      <c r="BI53" s="57">
        <f t="shared" si="17"/>
        <v>493526.33</v>
      </c>
      <c r="BJ53" s="57">
        <f t="shared" si="17"/>
        <v>0</v>
      </c>
      <c r="BK53" s="57">
        <f t="shared" si="17"/>
        <v>0</v>
      </c>
      <c r="BL53" s="57">
        <f t="shared" si="17"/>
        <v>419769.53</v>
      </c>
      <c r="BM53" s="57">
        <f t="shared" si="17"/>
        <v>0</v>
      </c>
      <c r="BN53" s="57">
        <f t="shared" si="17"/>
        <v>0</v>
      </c>
      <c r="BO53" s="57">
        <f t="shared" si="17"/>
        <v>3285334.37</v>
      </c>
      <c r="BP53" s="57">
        <f t="shared" si="17"/>
        <v>0</v>
      </c>
      <c r="BQ53" s="57">
        <f t="shared" ref="BQ53:BX53" si="18">BQ20+BQ28+BQ35+BQ42+BQ46+BQ51</f>
        <v>0</v>
      </c>
      <c r="BR53" s="57">
        <f t="shared" si="18"/>
        <v>2327500</v>
      </c>
      <c r="BS53" s="57">
        <f t="shared" si="18"/>
        <v>0</v>
      </c>
      <c r="BT53" s="57">
        <f t="shared" si="18"/>
        <v>0</v>
      </c>
      <c r="BU53" s="57">
        <f t="shared" si="18"/>
        <v>0</v>
      </c>
      <c r="BV53" s="57">
        <f>BV20+BV28+BV35+BV42+BV46+BV51+BV8</f>
        <v>11940034.92</v>
      </c>
      <c r="BW53" s="57">
        <f t="shared" si="18"/>
        <v>0</v>
      </c>
      <c r="BX53" s="57">
        <f t="shared" si="18"/>
        <v>0</v>
      </c>
    </row>
    <row r="54" spans="1:76" s="1" customFormat="1" ht="30" customHeight="1" thickTop="1" x14ac:dyDescent="0.2">
      <c r="A54" s="93"/>
      <c r="B54" s="28" t="s">
        <v>139</v>
      </c>
      <c r="D54" s="58"/>
      <c r="E54" s="58"/>
      <c r="F54" s="59"/>
      <c r="G54" s="59"/>
      <c r="H54" s="59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</row>
  </sheetData>
  <mergeCells count="76">
    <mergeCell ref="A1:A1048576"/>
    <mergeCell ref="B1:BX2"/>
    <mergeCell ref="B4:C7"/>
    <mergeCell ref="D4:F4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W4:AY4"/>
    <mergeCell ref="AZ4:BB4"/>
    <mergeCell ref="BC4:BE4"/>
    <mergeCell ref="BF4:BH4"/>
    <mergeCell ref="BI4:BK4"/>
    <mergeCell ref="BL4:BN4"/>
    <mergeCell ref="BO4:BQ4"/>
    <mergeCell ref="BR4:BT4"/>
    <mergeCell ref="BU4:BU5"/>
    <mergeCell ref="BV4:BX5"/>
    <mergeCell ref="D5:F5"/>
    <mergeCell ref="G5:I5"/>
    <mergeCell ref="J5:L5"/>
    <mergeCell ref="M5:O5"/>
    <mergeCell ref="P5:R5"/>
    <mergeCell ref="S5:U5"/>
    <mergeCell ref="V5:X5"/>
    <mergeCell ref="Y5:AA5"/>
    <mergeCell ref="AB5:AD5"/>
    <mergeCell ref="AE5:AG5"/>
    <mergeCell ref="AH5:AJ5"/>
    <mergeCell ref="AK5:AM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  <mergeCell ref="BO5:BQ5"/>
    <mergeCell ref="BR5:BT5"/>
    <mergeCell ref="D6:E6"/>
    <mergeCell ref="G6:H6"/>
    <mergeCell ref="J6:K6"/>
    <mergeCell ref="M6:N6"/>
    <mergeCell ref="P6:Q6"/>
    <mergeCell ref="AQ6:AR6"/>
    <mergeCell ref="AT6:AU6"/>
    <mergeCell ref="AW6:AX6"/>
    <mergeCell ref="AZ6:BA6"/>
    <mergeCell ref="S6:T6"/>
    <mergeCell ref="V6:W6"/>
    <mergeCell ref="Y6:Z6"/>
    <mergeCell ref="AB6:AC6"/>
    <mergeCell ref="AE6:AF6"/>
    <mergeCell ref="AH6:AI6"/>
    <mergeCell ref="BV6:BW6"/>
    <mergeCell ref="B53:C53"/>
    <mergeCell ref="BC6:BD6"/>
    <mergeCell ref="BF6:BG6"/>
    <mergeCell ref="BI6:BJ6"/>
    <mergeCell ref="BL6:BM6"/>
    <mergeCell ref="BO6:BP6"/>
    <mergeCell ref="BR6:BS6"/>
    <mergeCell ref="AK6:AL6"/>
    <mergeCell ref="AN6:AO6"/>
  </mergeCells>
  <pageMargins left="0.70866141732283472" right="0.70866141732283472" top="0.74803149606299213" bottom="0.74803149606299213" header="0.31496062992125984" footer="0.31496062992125984"/>
  <pageSetup paperSize="9" scale="56" fitToWidth="0" orientation="landscape" r:id="rId1"/>
  <colBreaks count="3" manualBreakCount="3">
    <brk id="18" max="1048575" man="1"/>
    <brk id="33" max="1048575" man="1"/>
    <brk id="6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pageSetUpPr fitToPage="1"/>
  </sheetPr>
  <dimension ref="A1:BX64"/>
  <sheetViews>
    <sheetView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3" sqref="B3"/>
    </sheetView>
  </sheetViews>
  <sheetFormatPr defaultRowHeight="15" x14ac:dyDescent="0.25"/>
  <cols>
    <col min="1" max="1" width="3" style="93" customWidth="1"/>
    <col min="2" max="2" width="10" style="5" customWidth="1"/>
    <col min="3" max="3" width="82" customWidth="1"/>
    <col min="4" max="4" width="24.7109375" style="60" customWidth="1"/>
    <col min="5" max="5" width="26.140625" style="60" customWidth="1"/>
  </cols>
  <sheetData>
    <row r="1" spans="1:76" ht="9.75" customHeight="1" x14ac:dyDescent="0.25"/>
    <row r="2" spans="1:76" s="30" customFormat="1" ht="17.25" customHeight="1" x14ac:dyDescent="0.25">
      <c r="A2" s="93"/>
      <c r="B2" s="32" t="s">
        <v>66</v>
      </c>
      <c r="C2" s="6"/>
      <c r="D2" s="64"/>
      <c r="E2" s="64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</row>
    <row r="3" spans="1:76" s="4" customFormat="1" ht="35.25" customHeight="1" thickBot="1" x14ac:dyDescent="0.3">
      <c r="A3" s="93"/>
      <c r="B3" s="90" t="s">
        <v>148</v>
      </c>
      <c r="C3" s="29"/>
      <c r="D3" s="39"/>
      <c r="E3" s="39"/>
    </row>
    <row r="4" spans="1:76" ht="25.5" thickTop="1" thickBot="1" x14ac:dyDescent="0.3">
      <c r="B4" s="33" t="s">
        <v>3</v>
      </c>
      <c r="C4" s="34" t="s">
        <v>0</v>
      </c>
      <c r="D4" s="65" t="s">
        <v>1</v>
      </c>
      <c r="E4" s="66" t="s">
        <v>2</v>
      </c>
    </row>
    <row r="5" spans="1:76" ht="15.75" thickTop="1" x14ac:dyDescent="0.25">
      <c r="B5" s="10"/>
      <c r="C5" s="7" t="s">
        <v>4</v>
      </c>
      <c r="D5" s="67">
        <v>164006.37</v>
      </c>
      <c r="E5" s="68"/>
    </row>
    <row r="6" spans="1:76" x14ac:dyDescent="0.25">
      <c r="B6" s="11"/>
      <c r="C6" s="8" t="s">
        <v>5</v>
      </c>
      <c r="D6" s="69">
        <v>172352.99</v>
      </c>
      <c r="E6" s="70"/>
    </row>
    <row r="7" spans="1:76" x14ac:dyDescent="0.25">
      <c r="B7" s="11"/>
      <c r="C7" s="8" t="s">
        <v>6</v>
      </c>
      <c r="D7" s="69">
        <v>0</v>
      </c>
      <c r="E7" s="70"/>
    </row>
    <row r="8" spans="1:76" ht="15.75" thickBot="1" x14ac:dyDescent="0.3">
      <c r="B8" s="12"/>
      <c r="C8" s="9" t="s">
        <v>7</v>
      </c>
      <c r="D8" s="71"/>
      <c r="E8" s="72"/>
    </row>
    <row r="9" spans="1:76" ht="15.75" thickTop="1" x14ac:dyDescent="0.25">
      <c r="B9" s="15" t="s">
        <v>8</v>
      </c>
      <c r="C9" s="19" t="s">
        <v>9</v>
      </c>
      <c r="D9" s="67"/>
      <c r="E9" s="68"/>
    </row>
    <row r="10" spans="1:76" x14ac:dyDescent="0.25">
      <c r="B10" s="16">
        <v>10101</v>
      </c>
      <c r="C10" s="13" t="s">
        <v>13</v>
      </c>
      <c r="D10" s="69">
        <v>4236786.68</v>
      </c>
      <c r="E10" s="70">
        <v>4298974.7</v>
      </c>
    </row>
    <row r="11" spans="1:76" x14ac:dyDescent="0.25">
      <c r="B11" s="16">
        <v>10102</v>
      </c>
      <c r="C11" s="13" t="s">
        <v>15</v>
      </c>
      <c r="D11" s="69"/>
      <c r="E11" s="70"/>
    </row>
    <row r="12" spans="1:76" x14ac:dyDescent="0.25">
      <c r="B12" s="16">
        <v>10103</v>
      </c>
      <c r="C12" s="13" t="s">
        <v>14</v>
      </c>
      <c r="D12" s="69"/>
      <c r="E12" s="70"/>
    </row>
    <row r="13" spans="1:76" x14ac:dyDescent="0.25">
      <c r="B13" s="16">
        <v>10104</v>
      </c>
      <c r="C13" s="13" t="s">
        <v>16</v>
      </c>
      <c r="D13" s="69"/>
      <c r="E13" s="70"/>
    </row>
    <row r="14" spans="1:76" x14ac:dyDescent="0.25">
      <c r="B14" s="16">
        <v>10301</v>
      </c>
      <c r="C14" s="13" t="s">
        <v>11</v>
      </c>
      <c r="D14" s="69">
        <v>7401.43</v>
      </c>
      <c r="E14" s="70">
        <v>7401.43</v>
      </c>
    </row>
    <row r="15" spans="1:76" x14ac:dyDescent="0.25">
      <c r="B15" s="17">
        <v>10302</v>
      </c>
      <c r="C15" s="14" t="s">
        <v>12</v>
      </c>
      <c r="D15" s="73"/>
      <c r="E15" s="74"/>
    </row>
    <row r="16" spans="1:76" ht="15.75" thickBot="1" x14ac:dyDescent="0.3">
      <c r="B16" s="21">
        <v>10000</v>
      </c>
      <c r="C16" s="18" t="s">
        <v>17</v>
      </c>
      <c r="D16" s="75">
        <f>D10+D11+D12+D13+D14+D15</f>
        <v>4244188.1099999994</v>
      </c>
      <c r="E16" s="75">
        <f>E10+E11+E12+E13+E14+E15</f>
        <v>4306376.13</v>
      </c>
    </row>
    <row r="17" spans="2:5" ht="15.75" thickTop="1" x14ac:dyDescent="0.25">
      <c r="B17" s="15" t="s">
        <v>18</v>
      </c>
      <c r="C17" s="19" t="s">
        <v>19</v>
      </c>
      <c r="D17" s="67"/>
      <c r="E17" s="68"/>
    </row>
    <row r="18" spans="2:5" x14ac:dyDescent="0.25">
      <c r="B18" s="16">
        <v>20101</v>
      </c>
      <c r="C18" s="13" t="s">
        <v>20</v>
      </c>
      <c r="D18" s="69">
        <v>173220.49</v>
      </c>
      <c r="E18" s="70">
        <v>153830.49</v>
      </c>
    </row>
    <row r="19" spans="2:5" x14ac:dyDescent="0.25">
      <c r="B19" s="16">
        <v>20102</v>
      </c>
      <c r="C19" s="13" t="s">
        <v>21</v>
      </c>
      <c r="D19" s="69"/>
      <c r="E19" s="76"/>
    </row>
    <row r="20" spans="2:5" x14ac:dyDescent="0.25">
      <c r="B20" s="16">
        <v>20103</v>
      </c>
      <c r="C20" s="13" t="s">
        <v>22</v>
      </c>
      <c r="D20" s="69">
        <v>6790</v>
      </c>
      <c r="E20" s="77">
        <v>6790</v>
      </c>
    </row>
    <row r="21" spans="2:5" x14ac:dyDescent="0.25">
      <c r="B21" s="16">
        <v>20104</v>
      </c>
      <c r="C21" s="13" t="s">
        <v>10</v>
      </c>
      <c r="D21" s="69"/>
      <c r="E21" s="70"/>
    </row>
    <row r="22" spans="2:5" x14ac:dyDescent="0.25">
      <c r="B22" s="16">
        <v>20105</v>
      </c>
      <c r="C22" s="13" t="s">
        <v>23</v>
      </c>
      <c r="D22" s="78"/>
      <c r="E22" s="76"/>
    </row>
    <row r="23" spans="2:5" ht="15.75" thickBot="1" x14ac:dyDescent="0.3">
      <c r="B23" s="20">
        <v>20000</v>
      </c>
      <c r="C23" s="18" t="s">
        <v>24</v>
      </c>
      <c r="D23" s="75">
        <f>D18+D19+D20+D21+D22</f>
        <v>180010.49</v>
      </c>
      <c r="E23" s="75">
        <f>E18+E19+E20+E21+E22</f>
        <v>160620.49</v>
      </c>
    </row>
    <row r="24" spans="2:5" ht="15.75" thickTop="1" x14ac:dyDescent="0.25">
      <c r="B24" s="15" t="s">
        <v>25</v>
      </c>
      <c r="C24" s="19" t="s">
        <v>26</v>
      </c>
      <c r="D24" s="79"/>
      <c r="E24" s="80"/>
    </row>
    <row r="25" spans="2:5" x14ac:dyDescent="0.25">
      <c r="B25" s="16">
        <v>30100</v>
      </c>
      <c r="C25" s="13" t="s">
        <v>27</v>
      </c>
      <c r="D25" s="69">
        <v>558291.31999999995</v>
      </c>
      <c r="E25" s="70">
        <v>234238.18</v>
      </c>
    </row>
    <row r="26" spans="2:5" x14ac:dyDescent="0.25">
      <c r="B26" s="16">
        <v>30200</v>
      </c>
      <c r="C26" s="13" t="s">
        <v>28</v>
      </c>
      <c r="D26" s="69">
        <v>318000</v>
      </c>
      <c r="E26" s="70">
        <v>110000</v>
      </c>
    </row>
    <row r="27" spans="2:5" x14ac:dyDescent="0.25">
      <c r="B27" s="16">
        <v>30300</v>
      </c>
      <c r="C27" s="13" t="s">
        <v>29</v>
      </c>
      <c r="D27" s="69">
        <v>0</v>
      </c>
      <c r="E27" s="70">
        <v>0</v>
      </c>
    </row>
    <row r="28" spans="2:5" x14ac:dyDescent="0.25">
      <c r="B28" s="16">
        <v>30400</v>
      </c>
      <c r="C28" s="13" t="s">
        <v>30</v>
      </c>
      <c r="D28" s="78">
        <v>829.5</v>
      </c>
      <c r="E28" s="70">
        <v>829.5</v>
      </c>
    </row>
    <row r="29" spans="2:5" x14ac:dyDescent="0.25">
      <c r="B29" s="16">
        <v>30500</v>
      </c>
      <c r="C29" s="13" t="s">
        <v>31</v>
      </c>
      <c r="D29" s="81">
        <v>279878.84000000003</v>
      </c>
      <c r="E29" s="76">
        <v>47301.42</v>
      </c>
    </row>
    <row r="30" spans="2:5" ht="15.75" thickBot="1" x14ac:dyDescent="0.3">
      <c r="B30" s="20">
        <v>30000</v>
      </c>
      <c r="C30" s="18" t="s">
        <v>32</v>
      </c>
      <c r="D30" s="75">
        <f>D25+D26+D27+D28+D29</f>
        <v>1156999.6599999999</v>
      </c>
      <c r="E30" s="75">
        <f>E25+E26+E27+E28+E29</f>
        <v>392369.1</v>
      </c>
    </row>
    <row r="31" spans="2:5" ht="15.75" thickTop="1" x14ac:dyDescent="0.25">
      <c r="B31" s="15" t="s">
        <v>33</v>
      </c>
      <c r="C31" s="19" t="s">
        <v>34</v>
      </c>
      <c r="D31" s="67"/>
      <c r="E31" s="80"/>
    </row>
    <row r="32" spans="2:5" x14ac:dyDescent="0.25">
      <c r="B32" s="16">
        <v>40100</v>
      </c>
      <c r="C32" s="13" t="s">
        <v>35</v>
      </c>
      <c r="D32" s="78">
        <v>10000</v>
      </c>
      <c r="E32" s="70">
        <v>10000</v>
      </c>
    </row>
    <row r="33" spans="2:5" x14ac:dyDescent="0.25">
      <c r="B33" s="16">
        <v>40200</v>
      </c>
      <c r="C33" s="13" t="s">
        <v>36</v>
      </c>
      <c r="D33" s="82">
        <v>275761.02</v>
      </c>
      <c r="E33" s="77">
        <v>130535.3</v>
      </c>
    </row>
    <row r="34" spans="2:5" x14ac:dyDescent="0.25">
      <c r="B34" s="16">
        <v>40300</v>
      </c>
      <c r="C34" s="13" t="s">
        <v>37</v>
      </c>
      <c r="D34" s="82">
        <v>152790.16</v>
      </c>
      <c r="E34" s="70">
        <v>0</v>
      </c>
    </row>
    <row r="35" spans="2:5" x14ac:dyDescent="0.25">
      <c r="B35" s="16">
        <v>40400</v>
      </c>
      <c r="C35" s="13" t="s">
        <v>38</v>
      </c>
      <c r="D35" s="69">
        <v>1165.9000000000001</v>
      </c>
      <c r="E35" s="70">
        <v>1165.9000000000001</v>
      </c>
    </row>
    <row r="36" spans="2:5" x14ac:dyDescent="0.25">
      <c r="B36" s="16">
        <v>40500</v>
      </c>
      <c r="C36" s="13" t="s">
        <v>39</v>
      </c>
      <c r="D36" s="78">
        <v>76175.520000000004</v>
      </c>
      <c r="E36" s="76">
        <v>76175.520000000004</v>
      </c>
    </row>
    <row r="37" spans="2:5" ht="15.75" thickBot="1" x14ac:dyDescent="0.3">
      <c r="B37" s="20">
        <v>40000</v>
      </c>
      <c r="C37" s="18" t="s">
        <v>40</v>
      </c>
      <c r="D37" s="75">
        <f>D32+D33+D34+D35+D36</f>
        <v>515892.60000000009</v>
      </c>
      <c r="E37" s="75">
        <f>E32+E33+E34+E35+E36</f>
        <v>217876.71999999997</v>
      </c>
    </row>
    <row r="38" spans="2:5" ht="15.75" thickTop="1" x14ac:dyDescent="0.25">
      <c r="B38" s="15" t="s">
        <v>41</v>
      </c>
      <c r="C38" s="19" t="s">
        <v>42</v>
      </c>
      <c r="D38" s="67"/>
      <c r="E38" s="80"/>
    </row>
    <row r="39" spans="2:5" x14ac:dyDescent="0.25">
      <c r="B39" s="16">
        <v>50100</v>
      </c>
      <c r="C39" s="13" t="s">
        <v>43</v>
      </c>
      <c r="D39" s="69"/>
      <c r="E39" s="70"/>
    </row>
    <row r="40" spans="2:5" x14ac:dyDescent="0.25">
      <c r="B40" s="16">
        <v>50200</v>
      </c>
      <c r="C40" s="13" t="s">
        <v>45</v>
      </c>
      <c r="D40" s="69"/>
      <c r="E40" s="83"/>
    </row>
    <row r="41" spans="2:5" x14ac:dyDescent="0.25">
      <c r="B41" s="16">
        <v>50300</v>
      </c>
      <c r="C41" s="13" t="s">
        <v>44</v>
      </c>
      <c r="D41" s="69"/>
      <c r="E41" s="76"/>
    </row>
    <row r="42" spans="2:5" x14ac:dyDescent="0.25">
      <c r="B42" s="16">
        <v>50400</v>
      </c>
      <c r="C42" s="13" t="s">
        <v>46</v>
      </c>
      <c r="D42" s="78"/>
      <c r="E42" s="84"/>
    </row>
    <row r="43" spans="2:5" ht="15.75" thickBot="1" x14ac:dyDescent="0.3">
      <c r="B43" s="20">
        <v>50000</v>
      </c>
      <c r="C43" s="18" t="s">
        <v>47</v>
      </c>
      <c r="D43" s="75">
        <f>D39+D40+E43+D41+D42</f>
        <v>0</v>
      </c>
      <c r="E43" s="75">
        <f>E39+E40+E41+E42</f>
        <v>0</v>
      </c>
    </row>
    <row r="44" spans="2:5" ht="15.75" thickTop="1" x14ac:dyDescent="0.25">
      <c r="B44" s="15" t="s">
        <v>48</v>
      </c>
      <c r="C44" s="19" t="s">
        <v>49</v>
      </c>
      <c r="D44" s="67"/>
      <c r="E44" s="80"/>
    </row>
    <row r="45" spans="2:5" x14ac:dyDescent="0.25">
      <c r="B45" s="16">
        <v>60100</v>
      </c>
      <c r="C45" s="13" t="s">
        <v>50</v>
      </c>
      <c r="D45" s="78"/>
      <c r="E45" s="77"/>
    </row>
    <row r="46" spans="2:5" x14ac:dyDescent="0.25">
      <c r="B46" s="16">
        <v>60200</v>
      </c>
      <c r="C46" s="13" t="s">
        <v>53</v>
      </c>
      <c r="D46" s="69"/>
      <c r="E46" s="77"/>
    </row>
    <row r="47" spans="2:5" x14ac:dyDescent="0.25">
      <c r="B47" s="16">
        <v>60300</v>
      </c>
      <c r="C47" s="13" t="s">
        <v>51</v>
      </c>
      <c r="D47" s="78">
        <v>0</v>
      </c>
      <c r="E47" s="70">
        <v>118015.84</v>
      </c>
    </row>
    <row r="48" spans="2:5" x14ac:dyDescent="0.25">
      <c r="B48" s="16">
        <v>60400</v>
      </c>
      <c r="C48" s="13" t="s">
        <v>52</v>
      </c>
      <c r="D48" s="81"/>
      <c r="E48" s="76"/>
    </row>
    <row r="49" spans="1:8" ht="15.75" thickBot="1" x14ac:dyDescent="0.3">
      <c r="B49" s="20">
        <v>60000</v>
      </c>
      <c r="C49" s="18" t="s">
        <v>54</v>
      </c>
      <c r="D49" s="75">
        <f>D45+D46+D47+D48</f>
        <v>0</v>
      </c>
      <c r="E49" s="75">
        <f>E45+E46+E47+E48</f>
        <v>118015.84</v>
      </c>
    </row>
    <row r="50" spans="1:8" ht="15.75" thickTop="1" x14ac:dyDescent="0.25">
      <c r="B50" s="15" t="s">
        <v>55</v>
      </c>
      <c r="C50" s="19" t="s">
        <v>56</v>
      </c>
      <c r="D50" s="79"/>
      <c r="E50" s="80"/>
    </row>
    <row r="51" spans="1:8" x14ac:dyDescent="0.25">
      <c r="B51" s="16">
        <v>70100</v>
      </c>
      <c r="C51" s="13" t="s">
        <v>57</v>
      </c>
      <c r="D51" s="81">
        <v>4171776.43</v>
      </c>
      <c r="E51" s="84">
        <v>4171776.43</v>
      </c>
    </row>
    <row r="52" spans="1:8" ht="15.75" thickBot="1" x14ac:dyDescent="0.3">
      <c r="B52" s="20">
        <v>70000</v>
      </c>
      <c r="C52" s="18" t="s">
        <v>58</v>
      </c>
      <c r="D52" s="75">
        <f>D51</f>
        <v>4171776.43</v>
      </c>
      <c r="E52" s="75">
        <f>E51</f>
        <v>4171776.43</v>
      </c>
    </row>
    <row r="53" spans="1:8" ht="15.75" thickTop="1" x14ac:dyDescent="0.25">
      <c r="B53" s="15" t="s">
        <v>59</v>
      </c>
      <c r="C53" s="19" t="s">
        <v>60</v>
      </c>
      <c r="D53" s="79"/>
      <c r="E53" s="80"/>
    </row>
    <row r="54" spans="1:8" x14ac:dyDescent="0.25">
      <c r="B54" s="16">
        <v>90100</v>
      </c>
      <c r="C54" s="13" t="s">
        <v>61</v>
      </c>
      <c r="D54" s="82">
        <v>1535342.68</v>
      </c>
      <c r="E54" s="70">
        <v>1539342.68</v>
      </c>
    </row>
    <row r="55" spans="1:8" x14ac:dyDescent="0.25">
      <c r="B55" s="16">
        <v>90200</v>
      </c>
      <c r="C55" s="13" t="s">
        <v>62</v>
      </c>
      <c r="D55" s="82">
        <v>8427.92</v>
      </c>
      <c r="E55" s="84">
        <v>7587.92</v>
      </c>
    </row>
    <row r="56" spans="1:8" ht="15.75" thickBot="1" x14ac:dyDescent="0.3">
      <c r="B56" s="20">
        <v>90000</v>
      </c>
      <c r="C56" s="18" t="s">
        <v>63</v>
      </c>
      <c r="D56" s="75">
        <f>D54+D55</f>
        <v>1543770.5999999999</v>
      </c>
      <c r="E56" s="75">
        <f>E54+E55</f>
        <v>1546930.5999999999</v>
      </c>
    </row>
    <row r="57" spans="1:8" ht="16.5" thickTop="1" thickBot="1" x14ac:dyDescent="0.3">
      <c r="B57" s="91" t="s">
        <v>64</v>
      </c>
      <c r="C57" s="92"/>
      <c r="D57" s="85">
        <f>D16+D23+D30+D37+D43+D49+D52+D56</f>
        <v>11812637.889999999</v>
      </c>
      <c r="E57" s="85">
        <f>E16+E23+E30+E37+E43+E49+E52+E56</f>
        <v>10913965.309999999</v>
      </c>
    </row>
    <row r="58" spans="1:8" ht="42" customHeight="1" thickTop="1" thickBot="1" x14ac:dyDescent="0.3">
      <c r="B58" s="91" t="s">
        <v>65</v>
      </c>
      <c r="C58" s="92"/>
      <c r="D58" s="85">
        <f>D57+D5+D6+D7+D8</f>
        <v>12148997.249999998</v>
      </c>
      <c r="E58" s="85">
        <f>E57+E5+E6+E7+E8</f>
        <v>10913965.309999999</v>
      </c>
    </row>
    <row r="59" spans="1:8" s="1" customFormat="1" ht="32.25" customHeight="1" thickTop="1" thickBot="1" x14ac:dyDescent="0.3">
      <c r="A59" s="93"/>
      <c r="B59" s="121" t="s">
        <v>138</v>
      </c>
      <c r="C59" s="122"/>
      <c r="D59" s="85">
        <f>'SPESE Rendiconto'!BV53-'ENTRATE Rendiconto'!D58</f>
        <v>-1681394.0199999977</v>
      </c>
      <c r="E59" s="85">
        <f>'SPESE Rendiconto'!BX53-'ENTRATE Rendiconto'!E58</f>
        <v>0</v>
      </c>
      <c r="F59" s="13"/>
      <c r="G59" s="13"/>
      <c r="H59" s="13"/>
    </row>
    <row r="60" spans="1:8" s="1" customFormat="1" ht="15" customHeight="1" thickTop="1" x14ac:dyDescent="0.2">
      <c r="A60" s="93"/>
      <c r="B60" s="28" t="s">
        <v>140</v>
      </c>
      <c r="D60" s="58"/>
      <c r="E60" s="58"/>
    </row>
    <row r="61" spans="1:8" x14ac:dyDescent="0.25">
      <c r="B61" s="28" t="s">
        <v>142</v>
      </c>
      <c r="C61" s="1"/>
      <c r="D61" s="58"/>
      <c r="E61" s="58"/>
    </row>
    <row r="64" spans="1:8" x14ac:dyDescent="0.25">
      <c r="C64" s="27"/>
    </row>
  </sheetData>
  <mergeCells count="4">
    <mergeCell ref="B57:C57"/>
    <mergeCell ref="B58:C58"/>
    <mergeCell ref="B59:C59"/>
    <mergeCell ref="A1:A1048576"/>
  </mergeCells>
  <pageMargins left="0.7" right="0.7" top="0.75" bottom="0.75" header="0.3" footer="0.3"/>
  <pageSetup paperSize="9" scale="5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pageSetUpPr fitToPage="1"/>
  </sheetPr>
  <dimension ref="A1:BX63"/>
  <sheetViews>
    <sheetView topLeftCell="BJ1" workbookViewId="0">
      <pane ySplit="7" topLeftCell="A38" activePane="bottomLeft" state="frozen"/>
      <selection activeCell="B1" sqref="B1"/>
      <selection pane="bottomLeft" activeCell="BV54" sqref="BV54"/>
    </sheetView>
  </sheetViews>
  <sheetFormatPr defaultRowHeight="15" x14ac:dyDescent="0.25"/>
  <cols>
    <col min="1" max="1" width="2.42578125" style="93" customWidth="1"/>
    <col min="2" max="2" width="7" style="2" customWidth="1"/>
    <col min="3" max="3" width="50.5703125" customWidth="1"/>
    <col min="4" max="4" width="11.7109375" style="60" bestFit="1" customWidth="1"/>
    <col min="5" max="5" width="10.7109375" style="60" customWidth="1"/>
    <col min="6" max="6" width="11.7109375" style="60" bestFit="1" customWidth="1"/>
    <col min="7" max="27" width="10.7109375" style="60" customWidth="1"/>
    <col min="28" max="28" width="11.7109375" style="60" bestFit="1" customWidth="1"/>
    <col min="29" max="29" width="10.7109375" style="60" customWidth="1"/>
    <col min="30" max="30" width="11.7109375" style="60" bestFit="1" customWidth="1"/>
    <col min="31" max="66" width="10.7109375" style="60" customWidth="1"/>
    <col min="67" max="67" width="11.7109375" style="60" bestFit="1" customWidth="1"/>
    <col min="68" max="68" width="10.7109375" style="60" customWidth="1"/>
    <col min="69" max="70" width="11.7109375" style="60" bestFit="1" customWidth="1"/>
    <col min="71" max="71" width="10.7109375" style="60" customWidth="1"/>
    <col min="72" max="72" width="11.7109375" style="60" bestFit="1" customWidth="1"/>
    <col min="73" max="73" width="10.7109375" style="60" customWidth="1"/>
    <col min="74" max="74" width="12.7109375" style="60" bestFit="1" customWidth="1"/>
    <col min="75" max="75" width="11.7109375" style="60" bestFit="1" customWidth="1"/>
    <col min="76" max="76" width="12.7109375" style="60" bestFit="1" customWidth="1"/>
  </cols>
  <sheetData>
    <row r="1" spans="1:76" ht="17.25" customHeight="1" x14ac:dyDescent="0.25">
      <c r="B1" s="95" t="s">
        <v>135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</row>
    <row r="2" spans="1:76" ht="12" customHeigh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</row>
    <row r="3" spans="1:76" s="30" customFormat="1" ht="15.75" customHeight="1" thickBot="1" x14ac:dyDescent="0.3">
      <c r="A3" s="93"/>
      <c r="B3" s="90" t="s">
        <v>148</v>
      </c>
      <c r="C3" s="2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</row>
    <row r="4" spans="1:76" ht="15.75" thickTop="1" x14ac:dyDescent="0.25">
      <c r="B4" s="105" t="s">
        <v>67</v>
      </c>
      <c r="C4" s="126"/>
      <c r="D4" s="123">
        <v>1</v>
      </c>
      <c r="E4" s="124"/>
      <c r="F4" s="125"/>
      <c r="G4" s="123">
        <v>2</v>
      </c>
      <c r="H4" s="124"/>
      <c r="I4" s="125"/>
      <c r="J4" s="123">
        <v>3</v>
      </c>
      <c r="K4" s="124"/>
      <c r="L4" s="125"/>
      <c r="M4" s="123">
        <v>4</v>
      </c>
      <c r="N4" s="124"/>
      <c r="O4" s="125"/>
      <c r="P4" s="123">
        <v>5</v>
      </c>
      <c r="Q4" s="124"/>
      <c r="R4" s="125"/>
      <c r="S4" s="123">
        <v>6</v>
      </c>
      <c r="T4" s="124"/>
      <c r="U4" s="125"/>
      <c r="V4" s="123">
        <v>7</v>
      </c>
      <c r="W4" s="124"/>
      <c r="X4" s="125"/>
      <c r="Y4" s="123">
        <v>8</v>
      </c>
      <c r="Z4" s="124"/>
      <c r="AA4" s="125"/>
      <c r="AB4" s="123">
        <v>9</v>
      </c>
      <c r="AC4" s="124"/>
      <c r="AD4" s="125"/>
      <c r="AE4" s="123">
        <v>10</v>
      </c>
      <c r="AF4" s="124"/>
      <c r="AG4" s="125"/>
      <c r="AH4" s="123">
        <v>11</v>
      </c>
      <c r="AI4" s="124"/>
      <c r="AJ4" s="125"/>
      <c r="AK4" s="123">
        <v>12</v>
      </c>
      <c r="AL4" s="124"/>
      <c r="AM4" s="125"/>
      <c r="AN4" s="123">
        <v>13</v>
      </c>
      <c r="AO4" s="124"/>
      <c r="AP4" s="125"/>
      <c r="AQ4" s="123">
        <v>14</v>
      </c>
      <c r="AR4" s="124"/>
      <c r="AS4" s="125"/>
      <c r="AT4" s="123">
        <v>15</v>
      </c>
      <c r="AU4" s="124"/>
      <c r="AV4" s="125"/>
      <c r="AW4" s="123">
        <v>16</v>
      </c>
      <c r="AX4" s="124"/>
      <c r="AY4" s="125"/>
      <c r="AZ4" s="123">
        <v>17</v>
      </c>
      <c r="BA4" s="124"/>
      <c r="BB4" s="125"/>
      <c r="BC4" s="123">
        <v>18</v>
      </c>
      <c r="BD4" s="124"/>
      <c r="BE4" s="125"/>
      <c r="BF4" s="123">
        <v>19</v>
      </c>
      <c r="BG4" s="124"/>
      <c r="BH4" s="125"/>
      <c r="BI4" s="123">
        <v>20</v>
      </c>
      <c r="BJ4" s="124"/>
      <c r="BK4" s="125"/>
      <c r="BL4" s="123">
        <v>50</v>
      </c>
      <c r="BM4" s="124"/>
      <c r="BN4" s="125"/>
      <c r="BO4" s="123">
        <v>60</v>
      </c>
      <c r="BP4" s="124"/>
      <c r="BQ4" s="125"/>
      <c r="BR4" s="123">
        <v>99</v>
      </c>
      <c r="BS4" s="124"/>
      <c r="BT4" s="125"/>
      <c r="BU4" s="113" t="s">
        <v>133</v>
      </c>
      <c r="BV4" s="115" t="s">
        <v>134</v>
      </c>
      <c r="BW4" s="116"/>
      <c r="BX4" s="117"/>
    </row>
    <row r="5" spans="1:76" ht="24" customHeight="1" x14ac:dyDescent="0.25">
      <c r="B5" s="107"/>
      <c r="C5" s="127"/>
      <c r="D5" s="129" t="s">
        <v>71</v>
      </c>
      <c r="E5" s="130"/>
      <c r="F5" s="131"/>
      <c r="G5" s="129" t="s">
        <v>72</v>
      </c>
      <c r="H5" s="130"/>
      <c r="I5" s="131"/>
      <c r="J5" s="129" t="s">
        <v>73</v>
      </c>
      <c r="K5" s="130"/>
      <c r="L5" s="131"/>
      <c r="M5" s="129" t="s">
        <v>74</v>
      </c>
      <c r="N5" s="130"/>
      <c r="O5" s="131"/>
      <c r="P5" s="129" t="s">
        <v>75</v>
      </c>
      <c r="Q5" s="130"/>
      <c r="R5" s="131"/>
      <c r="S5" s="129" t="s">
        <v>76</v>
      </c>
      <c r="T5" s="130"/>
      <c r="U5" s="131"/>
      <c r="V5" s="129" t="s">
        <v>77</v>
      </c>
      <c r="W5" s="130"/>
      <c r="X5" s="131"/>
      <c r="Y5" s="129" t="s">
        <v>78</v>
      </c>
      <c r="Z5" s="130"/>
      <c r="AA5" s="131"/>
      <c r="AB5" s="129" t="s">
        <v>79</v>
      </c>
      <c r="AC5" s="130"/>
      <c r="AD5" s="131"/>
      <c r="AE5" s="129" t="s">
        <v>80</v>
      </c>
      <c r="AF5" s="130"/>
      <c r="AG5" s="131"/>
      <c r="AH5" s="129" t="s">
        <v>81</v>
      </c>
      <c r="AI5" s="130"/>
      <c r="AJ5" s="131"/>
      <c r="AK5" s="129" t="s">
        <v>82</v>
      </c>
      <c r="AL5" s="130"/>
      <c r="AM5" s="131"/>
      <c r="AN5" s="129" t="s">
        <v>83</v>
      </c>
      <c r="AO5" s="130"/>
      <c r="AP5" s="131"/>
      <c r="AQ5" s="129" t="s">
        <v>84</v>
      </c>
      <c r="AR5" s="130"/>
      <c r="AS5" s="131"/>
      <c r="AT5" s="129" t="s">
        <v>85</v>
      </c>
      <c r="AU5" s="130"/>
      <c r="AV5" s="131"/>
      <c r="AW5" s="129" t="s">
        <v>86</v>
      </c>
      <c r="AX5" s="130"/>
      <c r="AY5" s="131"/>
      <c r="AZ5" s="129" t="s">
        <v>87</v>
      </c>
      <c r="BA5" s="130"/>
      <c r="BB5" s="131"/>
      <c r="BC5" s="129" t="s">
        <v>88</v>
      </c>
      <c r="BD5" s="130"/>
      <c r="BE5" s="131"/>
      <c r="BF5" s="129" t="s">
        <v>89</v>
      </c>
      <c r="BG5" s="130"/>
      <c r="BH5" s="131"/>
      <c r="BI5" s="129" t="s">
        <v>90</v>
      </c>
      <c r="BJ5" s="130"/>
      <c r="BK5" s="131"/>
      <c r="BL5" s="129" t="s">
        <v>130</v>
      </c>
      <c r="BM5" s="130"/>
      <c r="BN5" s="131"/>
      <c r="BO5" s="129" t="s">
        <v>131</v>
      </c>
      <c r="BP5" s="130"/>
      <c r="BQ5" s="131"/>
      <c r="BR5" s="129" t="s">
        <v>132</v>
      </c>
      <c r="BS5" s="130"/>
      <c r="BT5" s="131"/>
      <c r="BU5" s="114"/>
      <c r="BV5" s="118"/>
      <c r="BW5" s="119"/>
      <c r="BX5" s="120"/>
    </row>
    <row r="6" spans="1:76" x14ac:dyDescent="0.25">
      <c r="B6" s="107"/>
      <c r="C6" s="127"/>
      <c r="D6" s="132" t="s">
        <v>68</v>
      </c>
      <c r="E6" s="133"/>
      <c r="F6" s="40" t="s">
        <v>70</v>
      </c>
      <c r="G6" s="132" t="s">
        <v>68</v>
      </c>
      <c r="H6" s="133"/>
      <c r="I6" s="40" t="s">
        <v>70</v>
      </c>
      <c r="J6" s="132" t="s">
        <v>68</v>
      </c>
      <c r="K6" s="133"/>
      <c r="L6" s="40" t="s">
        <v>70</v>
      </c>
      <c r="M6" s="132" t="s">
        <v>68</v>
      </c>
      <c r="N6" s="133"/>
      <c r="O6" s="40" t="s">
        <v>70</v>
      </c>
      <c r="P6" s="132" t="s">
        <v>68</v>
      </c>
      <c r="Q6" s="133"/>
      <c r="R6" s="40" t="s">
        <v>70</v>
      </c>
      <c r="S6" s="132" t="s">
        <v>68</v>
      </c>
      <c r="T6" s="133"/>
      <c r="U6" s="40" t="s">
        <v>70</v>
      </c>
      <c r="V6" s="132" t="s">
        <v>68</v>
      </c>
      <c r="W6" s="133"/>
      <c r="X6" s="40" t="s">
        <v>70</v>
      </c>
      <c r="Y6" s="132" t="s">
        <v>68</v>
      </c>
      <c r="Z6" s="133"/>
      <c r="AA6" s="40" t="s">
        <v>70</v>
      </c>
      <c r="AB6" s="132" t="s">
        <v>68</v>
      </c>
      <c r="AC6" s="133"/>
      <c r="AD6" s="40" t="s">
        <v>70</v>
      </c>
      <c r="AE6" s="132" t="s">
        <v>68</v>
      </c>
      <c r="AF6" s="133"/>
      <c r="AG6" s="40" t="s">
        <v>70</v>
      </c>
      <c r="AH6" s="132" t="s">
        <v>68</v>
      </c>
      <c r="AI6" s="133"/>
      <c r="AJ6" s="40" t="s">
        <v>70</v>
      </c>
      <c r="AK6" s="132" t="s">
        <v>68</v>
      </c>
      <c r="AL6" s="133"/>
      <c r="AM6" s="40" t="s">
        <v>70</v>
      </c>
      <c r="AN6" s="132" t="s">
        <v>68</v>
      </c>
      <c r="AO6" s="133"/>
      <c r="AP6" s="40" t="s">
        <v>70</v>
      </c>
      <c r="AQ6" s="132" t="s">
        <v>68</v>
      </c>
      <c r="AR6" s="133"/>
      <c r="AS6" s="40" t="s">
        <v>70</v>
      </c>
      <c r="AT6" s="132" t="s">
        <v>68</v>
      </c>
      <c r="AU6" s="133"/>
      <c r="AV6" s="40" t="s">
        <v>70</v>
      </c>
      <c r="AW6" s="132" t="s">
        <v>68</v>
      </c>
      <c r="AX6" s="133"/>
      <c r="AY6" s="40" t="s">
        <v>70</v>
      </c>
      <c r="AZ6" s="132" t="s">
        <v>68</v>
      </c>
      <c r="BA6" s="133"/>
      <c r="BB6" s="40" t="s">
        <v>70</v>
      </c>
      <c r="BC6" s="132" t="s">
        <v>68</v>
      </c>
      <c r="BD6" s="133"/>
      <c r="BE6" s="40" t="s">
        <v>70</v>
      </c>
      <c r="BF6" s="132" t="s">
        <v>68</v>
      </c>
      <c r="BG6" s="133"/>
      <c r="BH6" s="40" t="s">
        <v>70</v>
      </c>
      <c r="BI6" s="132" t="s">
        <v>68</v>
      </c>
      <c r="BJ6" s="133"/>
      <c r="BK6" s="40" t="s">
        <v>70</v>
      </c>
      <c r="BL6" s="132" t="s">
        <v>68</v>
      </c>
      <c r="BM6" s="133"/>
      <c r="BN6" s="40" t="s">
        <v>70</v>
      </c>
      <c r="BO6" s="132" t="s">
        <v>68</v>
      </c>
      <c r="BP6" s="133"/>
      <c r="BQ6" s="40" t="s">
        <v>70</v>
      </c>
      <c r="BR6" s="132" t="s">
        <v>68</v>
      </c>
      <c r="BS6" s="133"/>
      <c r="BT6" s="40" t="s">
        <v>70</v>
      </c>
      <c r="BU6" s="41" t="s">
        <v>68</v>
      </c>
      <c r="BV6" s="132" t="s">
        <v>68</v>
      </c>
      <c r="BW6" s="133"/>
      <c r="BX6" s="40" t="s">
        <v>70</v>
      </c>
    </row>
    <row r="7" spans="1:76" ht="34.5" thickBot="1" x14ac:dyDescent="0.3">
      <c r="B7" s="109"/>
      <c r="C7" s="128"/>
      <c r="D7" s="42"/>
      <c r="E7" s="43" t="s">
        <v>69</v>
      </c>
      <c r="F7" s="44"/>
      <c r="G7" s="42"/>
      <c r="H7" s="43" t="s">
        <v>69</v>
      </c>
      <c r="I7" s="44"/>
      <c r="J7" s="42"/>
      <c r="K7" s="43" t="s">
        <v>69</v>
      </c>
      <c r="L7" s="44"/>
      <c r="M7" s="42"/>
      <c r="N7" s="43" t="s">
        <v>69</v>
      </c>
      <c r="O7" s="44"/>
      <c r="P7" s="42"/>
      <c r="Q7" s="43" t="s">
        <v>69</v>
      </c>
      <c r="R7" s="44"/>
      <c r="S7" s="42"/>
      <c r="T7" s="43" t="s">
        <v>69</v>
      </c>
      <c r="U7" s="44"/>
      <c r="V7" s="42"/>
      <c r="W7" s="43" t="s">
        <v>69</v>
      </c>
      <c r="X7" s="44"/>
      <c r="Y7" s="42"/>
      <c r="Z7" s="43" t="s">
        <v>69</v>
      </c>
      <c r="AA7" s="44"/>
      <c r="AB7" s="42"/>
      <c r="AC7" s="43" t="s">
        <v>69</v>
      </c>
      <c r="AD7" s="44"/>
      <c r="AE7" s="42"/>
      <c r="AF7" s="43" t="s">
        <v>69</v>
      </c>
      <c r="AG7" s="44"/>
      <c r="AH7" s="42"/>
      <c r="AI7" s="43" t="s">
        <v>69</v>
      </c>
      <c r="AJ7" s="44"/>
      <c r="AK7" s="42"/>
      <c r="AL7" s="43" t="s">
        <v>69</v>
      </c>
      <c r="AM7" s="44"/>
      <c r="AN7" s="42"/>
      <c r="AO7" s="43" t="s">
        <v>69</v>
      </c>
      <c r="AP7" s="44"/>
      <c r="AQ7" s="42"/>
      <c r="AR7" s="43" t="s">
        <v>69</v>
      </c>
      <c r="AS7" s="44"/>
      <c r="AT7" s="42"/>
      <c r="AU7" s="43" t="s">
        <v>69</v>
      </c>
      <c r="AV7" s="44"/>
      <c r="AW7" s="42"/>
      <c r="AX7" s="43" t="s">
        <v>69</v>
      </c>
      <c r="AY7" s="44"/>
      <c r="AZ7" s="42"/>
      <c r="BA7" s="43" t="s">
        <v>69</v>
      </c>
      <c r="BB7" s="44"/>
      <c r="BC7" s="42"/>
      <c r="BD7" s="43" t="s">
        <v>69</v>
      </c>
      <c r="BE7" s="44"/>
      <c r="BF7" s="42"/>
      <c r="BG7" s="43" t="s">
        <v>69</v>
      </c>
      <c r="BH7" s="44"/>
      <c r="BI7" s="42"/>
      <c r="BJ7" s="43" t="s">
        <v>69</v>
      </c>
      <c r="BK7" s="44"/>
      <c r="BL7" s="42"/>
      <c r="BM7" s="43" t="s">
        <v>69</v>
      </c>
      <c r="BN7" s="44"/>
      <c r="BO7" s="42"/>
      <c r="BP7" s="43" t="s">
        <v>69</v>
      </c>
      <c r="BQ7" s="44"/>
      <c r="BR7" s="42"/>
      <c r="BS7" s="43" t="s">
        <v>69</v>
      </c>
      <c r="BT7" s="44"/>
      <c r="BU7" s="45"/>
      <c r="BV7" s="42"/>
      <c r="BW7" s="43" t="s">
        <v>69</v>
      </c>
      <c r="BX7" s="44"/>
    </row>
    <row r="8" spans="1:76" ht="33" customHeight="1" thickTop="1" thickBot="1" x14ac:dyDescent="0.3">
      <c r="B8" s="23"/>
      <c r="C8" s="3" t="s">
        <v>102</v>
      </c>
      <c r="D8" s="46"/>
      <c r="E8" s="47"/>
      <c r="F8" s="48"/>
      <c r="G8" s="46"/>
      <c r="H8" s="47"/>
      <c r="I8" s="48"/>
      <c r="J8" s="46"/>
      <c r="K8" s="47"/>
      <c r="L8" s="48"/>
      <c r="M8" s="46"/>
      <c r="N8" s="47"/>
      <c r="O8" s="48"/>
      <c r="P8" s="46"/>
      <c r="Q8" s="47"/>
      <c r="R8" s="48"/>
      <c r="S8" s="46"/>
      <c r="T8" s="47"/>
      <c r="U8" s="48"/>
      <c r="V8" s="46"/>
      <c r="W8" s="47"/>
      <c r="X8" s="48"/>
      <c r="Y8" s="46"/>
      <c r="Z8" s="47"/>
      <c r="AA8" s="48"/>
      <c r="AB8" s="46"/>
      <c r="AC8" s="47"/>
      <c r="AD8" s="48"/>
      <c r="AE8" s="46"/>
      <c r="AF8" s="47"/>
      <c r="AG8" s="48"/>
      <c r="AH8" s="46"/>
      <c r="AI8" s="47"/>
      <c r="AJ8" s="48"/>
      <c r="AK8" s="46"/>
      <c r="AL8" s="47"/>
      <c r="AM8" s="48"/>
      <c r="AN8" s="46"/>
      <c r="AO8" s="47"/>
      <c r="AP8" s="48"/>
      <c r="AQ8" s="46"/>
      <c r="AR8" s="47"/>
      <c r="AS8" s="48"/>
      <c r="AT8" s="46"/>
      <c r="AU8" s="47"/>
      <c r="AV8" s="48"/>
      <c r="AW8" s="46"/>
      <c r="AX8" s="47"/>
      <c r="AY8" s="48"/>
      <c r="AZ8" s="46"/>
      <c r="BA8" s="47"/>
      <c r="BB8" s="48"/>
      <c r="BC8" s="46"/>
      <c r="BD8" s="47"/>
      <c r="BE8" s="48"/>
      <c r="BF8" s="46"/>
      <c r="BG8" s="47"/>
      <c r="BH8" s="48"/>
      <c r="BI8" s="46"/>
      <c r="BJ8" s="47"/>
      <c r="BK8" s="48"/>
      <c r="BL8" s="46"/>
      <c r="BM8" s="47"/>
      <c r="BN8" s="48"/>
      <c r="BO8" s="46"/>
      <c r="BP8" s="47"/>
      <c r="BQ8" s="48"/>
      <c r="BR8" s="46"/>
      <c r="BS8" s="47"/>
      <c r="BT8" s="48"/>
      <c r="BU8" s="49">
        <v>44950.59</v>
      </c>
      <c r="BV8" s="50">
        <v>44950.59</v>
      </c>
      <c r="BW8" s="51"/>
      <c r="BX8" s="52"/>
    </row>
    <row r="9" spans="1:76" ht="15.75" thickTop="1" x14ac:dyDescent="0.25">
      <c r="B9" s="24"/>
      <c r="C9" s="38" t="s">
        <v>91</v>
      </c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</row>
    <row r="10" spans="1:76" x14ac:dyDescent="0.25">
      <c r="B10" s="24">
        <v>101</v>
      </c>
      <c r="C10" s="35" t="s">
        <v>92</v>
      </c>
      <c r="D10" s="51">
        <v>877076.78</v>
      </c>
      <c r="E10" s="51">
        <v>0</v>
      </c>
      <c r="F10" s="51">
        <v>949210.54</v>
      </c>
      <c r="G10" s="51"/>
      <c r="H10" s="51"/>
      <c r="I10" s="51"/>
      <c r="J10" s="51">
        <v>175901.38</v>
      </c>
      <c r="K10" s="51">
        <v>0</v>
      </c>
      <c r="L10" s="51">
        <v>184468.98</v>
      </c>
      <c r="M10" s="51">
        <v>105280.12</v>
      </c>
      <c r="N10" s="51">
        <v>0</v>
      </c>
      <c r="O10" s="51">
        <v>104815.69</v>
      </c>
      <c r="P10" s="51"/>
      <c r="Q10" s="51"/>
      <c r="R10" s="51"/>
      <c r="S10" s="51"/>
      <c r="T10" s="51"/>
      <c r="U10" s="51"/>
      <c r="V10" s="51"/>
      <c r="W10" s="51"/>
      <c r="X10" s="51"/>
      <c r="Y10" s="51">
        <v>129457.01</v>
      </c>
      <c r="Z10" s="51">
        <v>0</v>
      </c>
      <c r="AA10" s="51">
        <v>126879.43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>
        <v>26603.26</v>
      </c>
      <c r="AL10" s="51">
        <v>0</v>
      </c>
      <c r="AM10" s="51">
        <v>26353.18</v>
      </c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>
        <f>D10+G10+J10+M10+P10+S10+V10+Y10+AB10+AE10+AH10+AK10+AN10+AQ10+AT10+AW10+AZ10+BC10+BF10+BI10+BL10+BO10+BR10</f>
        <v>1314318.5500000003</v>
      </c>
      <c r="BW10" s="51">
        <f t="shared" ref="BW10:BX19" si="0">E10+H10+K10+N10+Q10+T10+W10+Z10+AC10+AF10+AI10+AL10+AO10+AR10+AU10+AX10+BA10+BD10+BG10+BJ10+BM10+BP10+BS10</f>
        <v>0</v>
      </c>
      <c r="BX10" s="51">
        <f t="shared" si="0"/>
        <v>1391727.8199999998</v>
      </c>
    </row>
    <row r="11" spans="1:76" x14ac:dyDescent="0.25">
      <c r="B11" s="24">
        <v>102</v>
      </c>
      <c r="C11" s="35" t="s">
        <v>93</v>
      </c>
      <c r="D11" s="51">
        <v>64560.82</v>
      </c>
      <c r="E11" s="51">
        <v>0</v>
      </c>
      <c r="F11" s="51">
        <v>65898.990000000005</v>
      </c>
      <c r="G11" s="51"/>
      <c r="H11" s="51"/>
      <c r="I11" s="51"/>
      <c r="J11" s="51">
        <v>12561.98</v>
      </c>
      <c r="K11" s="51">
        <v>0</v>
      </c>
      <c r="L11" s="51">
        <v>12300.86</v>
      </c>
      <c r="M11" s="51">
        <v>7029.71</v>
      </c>
      <c r="N11" s="51">
        <v>0</v>
      </c>
      <c r="O11" s="51">
        <v>3319.3</v>
      </c>
      <c r="P11" s="51"/>
      <c r="Q11" s="51"/>
      <c r="R11" s="51"/>
      <c r="S11" s="51"/>
      <c r="T11" s="51"/>
      <c r="U11" s="51"/>
      <c r="V11" s="51"/>
      <c r="W11" s="51"/>
      <c r="X11" s="51"/>
      <c r="Y11" s="51">
        <v>40274.550000000003</v>
      </c>
      <c r="Z11" s="51">
        <v>0</v>
      </c>
      <c r="AA11" s="51">
        <v>73784.11</v>
      </c>
      <c r="AB11" s="51">
        <v>0</v>
      </c>
      <c r="AC11" s="51">
        <v>0</v>
      </c>
      <c r="AD11" s="51">
        <v>0</v>
      </c>
      <c r="AE11" s="51"/>
      <c r="AF11" s="51"/>
      <c r="AG11" s="51"/>
      <c r="AH11" s="51"/>
      <c r="AI11" s="51"/>
      <c r="AJ11" s="51"/>
      <c r="AK11" s="51">
        <v>1773.55</v>
      </c>
      <c r="AL11" s="51">
        <v>0</v>
      </c>
      <c r="AM11" s="51">
        <v>1749.7</v>
      </c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>
        <f t="shared" ref="BV11:BV19" si="1">D11+G11+J11+M11+P11+S11+V11+Y11+AB11+AE11+AH11+AK11+AN11+AQ11+AT11+AW11+AZ11+BC11+BF11+BI11+BL11+BO11+BR11</f>
        <v>126200.61000000002</v>
      </c>
      <c r="BW11" s="51">
        <f t="shared" si="0"/>
        <v>0</v>
      </c>
      <c r="BX11" s="51">
        <f t="shared" si="0"/>
        <v>157052.96000000002</v>
      </c>
    </row>
    <row r="12" spans="1:76" x14ac:dyDescent="0.25">
      <c r="B12" s="24">
        <v>103</v>
      </c>
      <c r="C12" s="35" t="s">
        <v>94</v>
      </c>
      <c r="D12" s="51">
        <v>319617.36</v>
      </c>
      <c r="E12" s="51">
        <v>53012.23</v>
      </c>
      <c r="F12" s="51">
        <v>369190.14</v>
      </c>
      <c r="G12" s="51"/>
      <c r="H12" s="51"/>
      <c r="I12" s="51"/>
      <c r="J12" s="51">
        <v>84974.01</v>
      </c>
      <c r="K12" s="51">
        <v>0</v>
      </c>
      <c r="L12" s="51">
        <v>88035.63</v>
      </c>
      <c r="M12" s="51">
        <v>309616.5</v>
      </c>
      <c r="N12" s="51">
        <v>0</v>
      </c>
      <c r="O12" s="51">
        <v>315927.40000000002</v>
      </c>
      <c r="P12" s="51">
        <v>14576.09</v>
      </c>
      <c r="Q12" s="51">
        <v>0</v>
      </c>
      <c r="R12" s="51">
        <v>12670.53</v>
      </c>
      <c r="S12" s="51">
        <v>48.31</v>
      </c>
      <c r="T12" s="51">
        <v>0</v>
      </c>
      <c r="U12" s="51">
        <v>3195.91</v>
      </c>
      <c r="V12" s="51"/>
      <c r="W12" s="51"/>
      <c r="X12" s="51"/>
      <c r="Y12" s="51">
        <v>196458.63</v>
      </c>
      <c r="Z12" s="51">
        <v>0</v>
      </c>
      <c r="AA12" s="51">
        <v>207261.87</v>
      </c>
      <c r="AB12" s="51">
        <v>1213540.6299999999</v>
      </c>
      <c r="AC12" s="51">
        <v>454450.43</v>
      </c>
      <c r="AD12" s="51">
        <v>1389230.46</v>
      </c>
      <c r="AE12" s="51"/>
      <c r="AF12" s="51"/>
      <c r="AG12" s="51"/>
      <c r="AH12" s="51"/>
      <c r="AI12" s="51"/>
      <c r="AJ12" s="51"/>
      <c r="AK12" s="51">
        <v>218615.96</v>
      </c>
      <c r="AL12" s="51">
        <v>0</v>
      </c>
      <c r="AM12" s="51">
        <v>150797.78</v>
      </c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>
        <f t="shared" si="1"/>
        <v>2357447.4899999998</v>
      </c>
      <c r="BW12" s="51">
        <f t="shared" si="0"/>
        <v>507462.66</v>
      </c>
      <c r="BX12" s="51">
        <f t="shared" si="0"/>
        <v>2536309.7199999997</v>
      </c>
    </row>
    <row r="13" spans="1:76" x14ac:dyDescent="0.25">
      <c r="B13" s="24">
        <v>104</v>
      </c>
      <c r="C13" s="35" t="s">
        <v>19</v>
      </c>
      <c r="D13" s="51">
        <v>21150.080000000002</v>
      </c>
      <c r="E13" s="51">
        <v>88318.23</v>
      </c>
      <c r="F13" s="51">
        <v>46900.32</v>
      </c>
      <c r="G13" s="51"/>
      <c r="H13" s="51"/>
      <c r="I13" s="51"/>
      <c r="J13" s="51"/>
      <c r="K13" s="51"/>
      <c r="L13" s="51"/>
      <c r="M13" s="51">
        <v>0</v>
      </c>
      <c r="N13" s="51">
        <v>0</v>
      </c>
      <c r="O13" s="51">
        <v>9997.81</v>
      </c>
      <c r="P13" s="51">
        <v>8250</v>
      </c>
      <c r="Q13" s="51">
        <v>0</v>
      </c>
      <c r="R13" s="51">
        <v>11000</v>
      </c>
      <c r="S13" s="51">
        <v>0</v>
      </c>
      <c r="T13" s="51">
        <v>0</v>
      </c>
      <c r="U13" s="51">
        <v>0</v>
      </c>
      <c r="V13" s="51">
        <v>2400</v>
      </c>
      <c r="W13" s="51">
        <v>0</v>
      </c>
      <c r="X13" s="51">
        <v>11200</v>
      </c>
      <c r="Y13" s="51"/>
      <c r="Z13" s="51"/>
      <c r="AA13" s="51"/>
      <c r="AB13" s="51">
        <v>0</v>
      </c>
      <c r="AC13" s="51">
        <v>0</v>
      </c>
      <c r="AD13" s="51">
        <v>0</v>
      </c>
      <c r="AE13" s="51"/>
      <c r="AF13" s="51"/>
      <c r="AG13" s="51"/>
      <c r="AH13" s="51">
        <v>12534.1</v>
      </c>
      <c r="AI13" s="51">
        <v>0</v>
      </c>
      <c r="AJ13" s="51">
        <v>10734.1</v>
      </c>
      <c r="AK13" s="51">
        <v>26531.98</v>
      </c>
      <c r="AL13" s="51">
        <v>0</v>
      </c>
      <c r="AM13" s="51">
        <v>47285.18</v>
      </c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>
        <f t="shared" si="1"/>
        <v>70866.16</v>
      </c>
      <c r="BW13" s="51">
        <f t="shared" si="0"/>
        <v>88318.23</v>
      </c>
      <c r="BX13" s="51">
        <f t="shared" si="0"/>
        <v>137117.41</v>
      </c>
    </row>
    <row r="14" spans="1:76" x14ac:dyDescent="0.25">
      <c r="B14" s="24">
        <v>105</v>
      </c>
      <c r="C14" s="35" t="s">
        <v>95</v>
      </c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>
        <f t="shared" si="1"/>
        <v>0</v>
      </c>
      <c r="BW14" s="51">
        <f t="shared" si="0"/>
        <v>0</v>
      </c>
      <c r="BX14" s="51">
        <f t="shared" si="0"/>
        <v>0</v>
      </c>
    </row>
    <row r="15" spans="1:76" x14ac:dyDescent="0.25">
      <c r="B15" s="24">
        <v>106</v>
      </c>
      <c r="C15" s="35" t="s">
        <v>100</v>
      </c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>
        <f t="shared" si="1"/>
        <v>0</v>
      </c>
      <c r="BW15" s="51">
        <f t="shared" si="0"/>
        <v>0</v>
      </c>
      <c r="BX15" s="51">
        <f t="shared" si="0"/>
        <v>0</v>
      </c>
    </row>
    <row r="16" spans="1:76" x14ac:dyDescent="0.25">
      <c r="B16" s="24">
        <v>107</v>
      </c>
      <c r="C16" s="35" t="s">
        <v>96</v>
      </c>
      <c r="D16" s="51">
        <v>107524.39</v>
      </c>
      <c r="E16" s="51">
        <v>0</v>
      </c>
      <c r="F16" s="51">
        <v>106613.72</v>
      </c>
      <c r="G16" s="51"/>
      <c r="H16" s="51"/>
      <c r="I16" s="51"/>
      <c r="J16" s="51"/>
      <c r="K16" s="51"/>
      <c r="L16" s="51"/>
      <c r="M16" s="51">
        <v>56091.81</v>
      </c>
      <c r="N16" s="51">
        <v>0</v>
      </c>
      <c r="O16" s="51">
        <v>56091.81</v>
      </c>
      <c r="P16" s="51"/>
      <c r="Q16" s="51"/>
      <c r="R16" s="51"/>
      <c r="S16" s="51">
        <v>7513.26</v>
      </c>
      <c r="T16" s="51">
        <v>0</v>
      </c>
      <c r="U16" s="51">
        <v>7513.26</v>
      </c>
      <c r="V16" s="51"/>
      <c r="W16" s="51"/>
      <c r="X16" s="51"/>
      <c r="Y16" s="51">
        <v>74046.22</v>
      </c>
      <c r="Z16" s="51">
        <v>0</v>
      </c>
      <c r="AA16" s="51">
        <v>74046.22</v>
      </c>
      <c r="AB16" s="51"/>
      <c r="AC16" s="51"/>
      <c r="AD16" s="51"/>
      <c r="AE16" s="51"/>
      <c r="AF16" s="51"/>
      <c r="AG16" s="51"/>
      <c r="AH16" s="51"/>
      <c r="AI16" s="51"/>
      <c r="AJ16" s="51"/>
      <c r="AK16" s="51">
        <v>637.70000000000005</v>
      </c>
      <c r="AL16" s="51">
        <v>0</v>
      </c>
      <c r="AM16" s="51">
        <v>637.70000000000005</v>
      </c>
      <c r="AN16" s="51"/>
      <c r="AO16" s="51"/>
      <c r="AP16" s="51"/>
      <c r="AQ16" s="51">
        <v>19468.060000000001</v>
      </c>
      <c r="AR16" s="51">
        <v>0</v>
      </c>
      <c r="AS16" s="51">
        <v>19468.060000000001</v>
      </c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>
        <f t="shared" si="1"/>
        <v>265281.44000000006</v>
      </c>
      <c r="BW16" s="51">
        <f t="shared" si="0"/>
        <v>0</v>
      </c>
      <c r="BX16" s="51">
        <f t="shared" si="0"/>
        <v>264370.77</v>
      </c>
    </row>
    <row r="17" spans="2:76" x14ac:dyDescent="0.25">
      <c r="B17" s="24">
        <v>108</v>
      </c>
      <c r="C17" s="35" t="s">
        <v>97</v>
      </c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>
        <f t="shared" si="1"/>
        <v>0</v>
      </c>
      <c r="BW17" s="51">
        <f t="shared" si="0"/>
        <v>0</v>
      </c>
      <c r="BX17" s="51">
        <f t="shared" si="0"/>
        <v>0</v>
      </c>
    </row>
    <row r="18" spans="2:76" x14ac:dyDescent="0.25">
      <c r="B18" s="24">
        <v>109</v>
      </c>
      <c r="C18" s="35" t="s">
        <v>98</v>
      </c>
      <c r="D18" s="51">
        <v>7090.52</v>
      </c>
      <c r="E18" s="51">
        <v>164820.38</v>
      </c>
      <c r="F18" s="51">
        <v>7490.52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>
        <f t="shared" si="1"/>
        <v>7090.52</v>
      </c>
      <c r="BW18" s="51">
        <f t="shared" si="0"/>
        <v>164820.38</v>
      </c>
      <c r="BX18" s="51">
        <f t="shared" si="0"/>
        <v>7490.52</v>
      </c>
    </row>
    <row r="19" spans="2:76" x14ac:dyDescent="0.25">
      <c r="B19" s="24">
        <v>110</v>
      </c>
      <c r="C19" s="35" t="s">
        <v>99</v>
      </c>
      <c r="D19" s="51">
        <v>78449.05</v>
      </c>
      <c r="E19" s="51">
        <v>0</v>
      </c>
      <c r="F19" s="51">
        <v>60368.27</v>
      </c>
      <c r="G19" s="51"/>
      <c r="H19" s="51"/>
      <c r="I19" s="51"/>
      <c r="J19" s="51">
        <v>2139.5</v>
      </c>
      <c r="K19" s="51">
        <v>0</v>
      </c>
      <c r="L19" s="51">
        <v>2139.5</v>
      </c>
      <c r="M19" s="51">
        <v>8224.66</v>
      </c>
      <c r="N19" s="51">
        <v>0</v>
      </c>
      <c r="O19" s="51">
        <v>8224.66</v>
      </c>
      <c r="P19" s="51"/>
      <c r="Q19" s="51"/>
      <c r="R19" s="51"/>
      <c r="S19" s="51"/>
      <c r="T19" s="51"/>
      <c r="U19" s="51"/>
      <c r="V19" s="51"/>
      <c r="W19" s="51"/>
      <c r="X19" s="51"/>
      <c r="Y19" s="51">
        <v>5494.22</v>
      </c>
      <c r="Z19" s="51">
        <v>0</v>
      </c>
      <c r="AA19" s="51">
        <v>5494.22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>
        <v>0</v>
      </c>
      <c r="BJ19" s="51">
        <v>0</v>
      </c>
      <c r="BK19" s="51">
        <v>0</v>
      </c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>
        <f t="shared" si="1"/>
        <v>94307.430000000008</v>
      </c>
      <c r="BW19" s="51">
        <f t="shared" si="0"/>
        <v>0</v>
      </c>
      <c r="BX19" s="51">
        <f t="shared" si="0"/>
        <v>76226.649999999994</v>
      </c>
    </row>
    <row r="20" spans="2:76" x14ac:dyDescent="0.25">
      <c r="B20" s="25">
        <v>100</v>
      </c>
      <c r="C20" s="36" t="s">
        <v>101</v>
      </c>
      <c r="D20" s="51">
        <f>D10+D11+D12+D13+D14+D15+D16+D17+D18+D19</f>
        <v>1475469</v>
      </c>
      <c r="E20" s="51">
        <f t="shared" ref="E20:BP20" si="2">E10+E11+E12+E13+E14+E15+E16+E17+E18+E19</f>
        <v>306150.83999999997</v>
      </c>
      <c r="F20" s="51">
        <f t="shared" si="2"/>
        <v>1605672.5</v>
      </c>
      <c r="G20" s="51">
        <f t="shared" si="2"/>
        <v>0</v>
      </c>
      <c r="H20" s="51">
        <f t="shared" si="2"/>
        <v>0</v>
      </c>
      <c r="I20" s="51">
        <f t="shared" si="2"/>
        <v>0</v>
      </c>
      <c r="J20" s="51">
        <f t="shared" si="2"/>
        <v>275576.87</v>
      </c>
      <c r="K20" s="51">
        <f t="shared" si="2"/>
        <v>0</v>
      </c>
      <c r="L20" s="51">
        <f t="shared" si="2"/>
        <v>286944.97000000003</v>
      </c>
      <c r="M20" s="51">
        <f t="shared" si="2"/>
        <v>486242.8</v>
      </c>
      <c r="N20" s="51">
        <f t="shared" si="2"/>
        <v>0</v>
      </c>
      <c r="O20" s="51">
        <f t="shared" si="2"/>
        <v>498376.67</v>
      </c>
      <c r="P20" s="51">
        <f t="shared" si="2"/>
        <v>22826.09</v>
      </c>
      <c r="Q20" s="51">
        <f t="shared" si="2"/>
        <v>0</v>
      </c>
      <c r="R20" s="51">
        <f t="shared" si="2"/>
        <v>23670.53</v>
      </c>
      <c r="S20" s="51">
        <f t="shared" si="2"/>
        <v>7561.5700000000006</v>
      </c>
      <c r="T20" s="51">
        <f t="shared" si="2"/>
        <v>0</v>
      </c>
      <c r="U20" s="51">
        <f t="shared" si="2"/>
        <v>10709.17</v>
      </c>
      <c r="V20" s="51">
        <f t="shared" si="2"/>
        <v>2400</v>
      </c>
      <c r="W20" s="51">
        <f t="shared" si="2"/>
        <v>0</v>
      </c>
      <c r="X20" s="51">
        <f t="shared" si="2"/>
        <v>11200</v>
      </c>
      <c r="Y20" s="51">
        <f t="shared" si="2"/>
        <v>445730.63</v>
      </c>
      <c r="Z20" s="51">
        <f t="shared" si="2"/>
        <v>0</v>
      </c>
      <c r="AA20" s="51">
        <f t="shared" si="2"/>
        <v>487465.85</v>
      </c>
      <c r="AB20" s="51">
        <f t="shared" si="2"/>
        <v>1213540.6299999999</v>
      </c>
      <c r="AC20" s="51">
        <f t="shared" si="2"/>
        <v>454450.43</v>
      </c>
      <c r="AD20" s="51">
        <f t="shared" si="2"/>
        <v>1389230.46</v>
      </c>
      <c r="AE20" s="51">
        <f t="shared" si="2"/>
        <v>0</v>
      </c>
      <c r="AF20" s="51">
        <f t="shared" si="2"/>
        <v>0</v>
      </c>
      <c r="AG20" s="51">
        <f t="shared" si="2"/>
        <v>0</v>
      </c>
      <c r="AH20" s="51">
        <f t="shared" si="2"/>
        <v>12534.1</v>
      </c>
      <c r="AI20" s="51">
        <f t="shared" si="2"/>
        <v>0</v>
      </c>
      <c r="AJ20" s="51">
        <f t="shared" si="2"/>
        <v>10734.1</v>
      </c>
      <c r="AK20" s="51">
        <f t="shared" si="2"/>
        <v>274162.45</v>
      </c>
      <c r="AL20" s="51">
        <f t="shared" si="2"/>
        <v>0</v>
      </c>
      <c r="AM20" s="51">
        <f t="shared" si="2"/>
        <v>226823.54</v>
      </c>
      <c r="AN20" s="51">
        <f t="shared" si="2"/>
        <v>0</v>
      </c>
      <c r="AO20" s="51">
        <f t="shared" si="2"/>
        <v>0</v>
      </c>
      <c r="AP20" s="51">
        <f t="shared" si="2"/>
        <v>0</v>
      </c>
      <c r="AQ20" s="51">
        <f t="shared" si="2"/>
        <v>19468.060000000001</v>
      </c>
      <c r="AR20" s="51">
        <f t="shared" si="2"/>
        <v>0</v>
      </c>
      <c r="AS20" s="51">
        <f t="shared" si="2"/>
        <v>19468.060000000001</v>
      </c>
      <c r="AT20" s="51">
        <f t="shared" si="2"/>
        <v>0</v>
      </c>
      <c r="AU20" s="51">
        <f t="shared" si="2"/>
        <v>0</v>
      </c>
      <c r="AV20" s="51">
        <f t="shared" si="2"/>
        <v>0</v>
      </c>
      <c r="AW20" s="51">
        <f t="shared" si="2"/>
        <v>0</v>
      </c>
      <c r="AX20" s="51">
        <f t="shared" si="2"/>
        <v>0</v>
      </c>
      <c r="AY20" s="51">
        <f t="shared" si="2"/>
        <v>0</v>
      </c>
      <c r="AZ20" s="51">
        <f t="shared" si="2"/>
        <v>0</v>
      </c>
      <c r="BA20" s="51">
        <f t="shared" si="2"/>
        <v>0</v>
      </c>
      <c r="BB20" s="51">
        <f t="shared" si="2"/>
        <v>0</v>
      </c>
      <c r="BC20" s="51">
        <f t="shared" si="2"/>
        <v>0</v>
      </c>
      <c r="BD20" s="51">
        <f t="shared" si="2"/>
        <v>0</v>
      </c>
      <c r="BE20" s="51">
        <f t="shared" si="2"/>
        <v>0</v>
      </c>
      <c r="BF20" s="51">
        <f t="shared" si="2"/>
        <v>0</v>
      </c>
      <c r="BG20" s="51">
        <f t="shared" si="2"/>
        <v>0</v>
      </c>
      <c r="BH20" s="51">
        <f t="shared" si="2"/>
        <v>0</v>
      </c>
      <c r="BI20" s="51">
        <f t="shared" si="2"/>
        <v>0</v>
      </c>
      <c r="BJ20" s="51">
        <f t="shared" si="2"/>
        <v>0</v>
      </c>
      <c r="BK20" s="51">
        <f t="shared" si="2"/>
        <v>0</v>
      </c>
      <c r="BL20" s="51">
        <f t="shared" si="2"/>
        <v>0</v>
      </c>
      <c r="BM20" s="51">
        <f t="shared" si="2"/>
        <v>0</v>
      </c>
      <c r="BN20" s="51">
        <f t="shared" si="2"/>
        <v>0</v>
      </c>
      <c r="BO20" s="51">
        <f t="shared" si="2"/>
        <v>0</v>
      </c>
      <c r="BP20" s="51">
        <f t="shared" si="2"/>
        <v>0</v>
      </c>
      <c r="BQ20" s="51">
        <f t="shared" ref="BQ20:BX20" si="3">BQ10+BQ11+BQ12+BQ13+BQ14+BQ15+BQ16+BQ17+BQ18+BQ19</f>
        <v>0</v>
      </c>
      <c r="BR20" s="51">
        <f t="shared" si="3"/>
        <v>0</v>
      </c>
      <c r="BS20" s="51">
        <f t="shared" si="3"/>
        <v>0</v>
      </c>
      <c r="BT20" s="51">
        <f t="shared" si="3"/>
        <v>0</v>
      </c>
      <c r="BU20" s="51">
        <f t="shared" si="3"/>
        <v>0</v>
      </c>
      <c r="BV20" s="51">
        <f t="shared" si="3"/>
        <v>4235512.2</v>
      </c>
      <c r="BW20" s="51">
        <f t="shared" si="3"/>
        <v>760601.27</v>
      </c>
      <c r="BX20" s="51">
        <f t="shared" si="3"/>
        <v>4570295.8499999996</v>
      </c>
    </row>
    <row r="21" spans="2:76" x14ac:dyDescent="0.25">
      <c r="B21" s="24"/>
      <c r="C21" s="35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</row>
    <row r="22" spans="2:76" x14ac:dyDescent="0.25">
      <c r="B22" s="24"/>
      <c r="C22" s="36" t="s">
        <v>103</v>
      </c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</row>
    <row r="23" spans="2:76" x14ac:dyDescent="0.25">
      <c r="B23" s="24">
        <v>201</v>
      </c>
      <c r="C23" s="35" t="s">
        <v>104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>
        <f>D23+G23+J23+M23+P23+S23+V23+Y23+AB23+AE23+AH23+AK23+AN23+AQ23+AT23+AW23+AZ23+BC23+BF23+BI23+BL23+BO23+BR23</f>
        <v>0</v>
      </c>
      <c r="BW23" s="51">
        <f t="shared" ref="BW23:BX27" si="4">E23+H23+K23+N23+Q23+T23+W23+Z23+AC23+AF23+AI23+AL23+AO23+AR23+AU23+AX23+BA23+BD23+BG23+BJ23+BM23+BP23+BS23</f>
        <v>0</v>
      </c>
      <c r="BX23" s="51">
        <f t="shared" si="4"/>
        <v>0</v>
      </c>
    </row>
    <row r="24" spans="2:76" x14ac:dyDescent="0.25">
      <c r="B24" s="24">
        <v>202</v>
      </c>
      <c r="C24" s="35" t="s">
        <v>105</v>
      </c>
      <c r="D24" s="51">
        <v>27858.81</v>
      </c>
      <c r="E24" s="51">
        <v>4036.41</v>
      </c>
      <c r="F24" s="51">
        <v>12767.41</v>
      </c>
      <c r="G24" s="51"/>
      <c r="H24" s="51"/>
      <c r="I24" s="51"/>
      <c r="J24" s="51">
        <v>5505.31</v>
      </c>
      <c r="K24" s="51">
        <v>0</v>
      </c>
      <c r="L24" s="51">
        <v>6288.83</v>
      </c>
      <c r="M24" s="51">
        <v>0</v>
      </c>
      <c r="N24" s="51">
        <v>164736.76999999999</v>
      </c>
      <c r="O24" s="51">
        <v>147787.26</v>
      </c>
      <c r="P24" s="51">
        <v>0</v>
      </c>
      <c r="Q24" s="51">
        <v>0</v>
      </c>
      <c r="R24" s="51">
        <v>53343.07</v>
      </c>
      <c r="S24" s="51">
        <v>0</v>
      </c>
      <c r="T24" s="51">
        <v>0</v>
      </c>
      <c r="U24" s="51">
        <v>0</v>
      </c>
      <c r="V24" s="51"/>
      <c r="W24" s="51"/>
      <c r="X24" s="51"/>
      <c r="Y24" s="51">
        <v>46835.040000000001</v>
      </c>
      <c r="Z24" s="51">
        <v>197137.45</v>
      </c>
      <c r="AA24" s="51">
        <v>148674.54999999999</v>
      </c>
      <c r="AB24" s="51">
        <v>75829.600000000006</v>
      </c>
      <c r="AC24" s="51">
        <v>0</v>
      </c>
      <c r="AD24" s="51">
        <v>81238.14</v>
      </c>
      <c r="AE24" s="51">
        <v>0</v>
      </c>
      <c r="AF24" s="51">
        <v>0</v>
      </c>
      <c r="AG24" s="51">
        <v>0</v>
      </c>
      <c r="AH24" s="51">
        <v>0</v>
      </c>
      <c r="AI24" s="51">
        <v>4919.41</v>
      </c>
      <c r="AJ24" s="51">
        <v>1063.3900000000001</v>
      </c>
      <c r="AK24" s="51">
        <v>305</v>
      </c>
      <c r="AL24" s="51">
        <v>11898.33</v>
      </c>
      <c r="AM24" s="51">
        <v>109015.21</v>
      </c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>
        <f>D24+G24+J24+M24+P24+S24+V24+Y24+AB24+AE24+AH24+AK24+AN24+AQ24+AT24+AW24+AZ24+BC24+BF24+BI24+BL24+BO24+BR24</f>
        <v>156333.76000000001</v>
      </c>
      <c r="BW24" s="51">
        <f t="shared" si="4"/>
        <v>382728.37</v>
      </c>
      <c r="BX24" s="51">
        <f t="shared" si="4"/>
        <v>560177.86</v>
      </c>
    </row>
    <row r="25" spans="2:76" x14ac:dyDescent="0.25">
      <c r="B25" s="24">
        <v>203</v>
      </c>
      <c r="C25" s="35" t="s">
        <v>106</v>
      </c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>
        <v>7482.84</v>
      </c>
      <c r="AI25" s="51">
        <v>40958.49</v>
      </c>
      <c r="AJ25" s="51">
        <v>15220.9</v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>
        <f>D25+G25+J25+M25+P25+S25+V25+Y25+AB25+AE25+AH25+AK25+AN25+AQ25+AT25+AW25+AZ25+BC25+BF25+BI25+BL25+BO25+BR25</f>
        <v>7482.84</v>
      </c>
      <c r="BW25" s="51">
        <f t="shared" si="4"/>
        <v>40958.49</v>
      </c>
      <c r="BX25" s="51">
        <f t="shared" si="4"/>
        <v>15220.9</v>
      </c>
    </row>
    <row r="26" spans="2:76" x14ac:dyDescent="0.25">
      <c r="B26" s="24">
        <v>204</v>
      </c>
      <c r="C26" s="35" t="s">
        <v>107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>
        <v>0</v>
      </c>
      <c r="Z26" s="51">
        <v>0</v>
      </c>
      <c r="AA26" s="51">
        <v>0</v>
      </c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>
        <f>D26+G26+J26+M26+P26+S26+V26+Y26+AB26+AE26+AH26+AK26+AN26+AQ26+AT26+AW26+AZ26+BC26+BF26+BI26+BL26+BO26+BR26</f>
        <v>0</v>
      </c>
      <c r="BW26" s="51">
        <f t="shared" si="4"/>
        <v>0</v>
      </c>
      <c r="BX26" s="51">
        <f t="shared" si="4"/>
        <v>0</v>
      </c>
    </row>
    <row r="27" spans="2:76" x14ac:dyDescent="0.25">
      <c r="B27" s="24">
        <v>205</v>
      </c>
      <c r="C27" s="35" t="s">
        <v>108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>
        <v>0</v>
      </c>
      <c r="Z27" s="51">
        <v>60860.67</v>
      </c>
      <c r="AA27" s="51">
        <v>0</v>
      </c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>
        <v>0</v>
      </c>
      <c r="BJ27" s="51">
        <v>0</v>
      </c>
      <c r="BK27" s="51">
        <v>0</v>
      </c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>
        <f>D27+G27+J27+M27+P27+S27+V27+Y27+AB27+AE27+AH27+AK27+AN27+AQ27+AT27+AW27+AZ27+BC27+BF27+BI27+BL27+BO27+BR27</f>
        <v>0</v>
      </c>
      <c r="BW27" s="51">
        <f t="shared" si="4"/>
        <v>60860.67</v>
      </c>
      <c r="BX27" s="51">
        <f t="shared" si="4"/>
        <v>0</v>
      </c>
    </row>
    <row r="28" spans="2:76" x14ac:dyDescent="0.25">
      <c r="B28" s="25">
        <v>200</v>
      </c>
      <c r="C28" s="36" t="s">
        <v>109</v>
      </c>
      <c r="D28" s="51">
        <f>D23+D24+D25+D26+D27</f>
        <v>27858.81</v>
      </c>
      <c r="E28" s="51">
        <f t="shared" ref="E28:BP28" si="5">E23+E24+E25+E26+E27</f>
        <v>4036.41</v>
      </c>
      <c r="F28" s="51">
        <f t="shared" si="5"/>
        <v>12767.41</v>
      </c>
      <c r="G28" s="51">
        <f t="shared" si="5"/>
        <v>0</v>
      </c>
      <c r="H28" s="51">
        <f t="shared" si="5"/>
        <v>0</v>
      </c>
      <c r="I28" s="51">
        <f t="shared" si="5"/>
        <v>0</v>
      </c>
      <c r="J28" s="51">
        <f t="shared" si="5"/>
        <v>5505.31</v>
      </c>
      <c r="K28" s="51">
        <f t="shared" si="5"/>
        <v>0</v>
      </c>
      <c r="L28" s="51">
        <f t="shared" si="5"/>
        <v>6288.83</v>
      </c>
      <c r="M28" s="51">
        <f t="shared" si="5"/>
        <v>0</v>
      </c>
      <c r="N28" s="51">
        <f t="shared" si="5"/>
        <v>164736.76999999999</v>
      </c>
      <c r="O28" s="51">
        <f t="shared" si="5"/>
        <v>147787.26</v>
      </c>
      <c r="P28" s="51">
        <f t="shared" si="5"/>
        <v>0</v>
      </c>
      <c r="Q28" s="51">
        <f t="shared" si="5"/>
        <v>0</v>
      </c>
      <c r="R28" s="51">
        <f t="shared" si="5"/>
        <v>53343.07</v>
      </c>
      <c r="S28" s="51">
        <f t="shared" si="5"/>
        <v>0</v>
      </c>
      <c r="T28" s="51">
        <f t="shared" si="5"/>
        <v>0</v>
      </c>
      <c r="U28" s="51">
        <f t="shared" si="5"/>
        <v>0</v>
      </c>
      <c r="V28" s="51">
        <f t="shared" si="5"/>
        <v>0</v>
      </c>
      <c r="W28" s="51">
        <f t="shared" si="5"/>
        <v>0</v>
      </c>
      <c r="X28" s="51">
        <f t="shared" si="5"/>
        <v>0</v>
      </c>
      <c r="Y28" s="51">
        <f t="shared" si="5"/>
        <v>46835.040000000001</v>
      </c>
      <c r="Z28" s="51">
        <f t="shared" si="5"/>
        <v>257998.12</v>
      </c>
      <c r="AA28" s="51">
        <f t="shared" si="5"/>
        <v>148674.54999999999</v>
      </c>
      <c r="AB28" s="51">
        <f t="shared" si="5"/>
        <v>75829.600000000006</v>
      </c>
      <c r="AC28" s="51">
        <f t="shared" si="5"/>
        <v>0</v>
      </c>
      <c r="AD28" s="51">
        <f t="shared" si="5"/>
        <v>81238.14</v>
      </c>
      <c r="AE28" s="51">
        <f t="shared" si="5"/>
        <v>0</v>
      </c>
      <c r="AF28" s="51">
        <f t="shared" si="5"/>
        <v>0</v>
      </c>
      <c r="AG28" s="51">
        <f t="shared" si="5"/>
        <v>0</v>
      </c>
      <c r="AH28" s="51">
        <f t="shared" si="5"/>
        <v>7482.84</v>
      </c>
      <c r="AI28" s="51">
        <f t="shared" si="5"/>
        <v>45877.899999999994</v>
      </c>
      <c r="AJ28" s="51">
        <f t="shared" si="5"/>
        <v>16284.289999999999</v>
      </c>
      <c r="AK28" s="51">
        <f t="shared" si="5"/>
        <v>305</v>
      </c>
      <c r="AL28" s="51">
        <f t="shared" si="5"/>
        <v>11898.33</v>
      </c>
      <c r="AM28" s="51">
        <f t="shared" si="5"/>
        <v>109015.21</v>
      </c>
      <c r="AN28" s="51">
        <f t="shared" si="5"/>
        <v>0</v>
      </c>
      <c r="AO28" s="51">
        <f t="shared" si="5"/>
        <v>0</v>
      </c>
      <c r="AP28" s="51">
        <f t="shared" si="5"/>
        <v>0</v>
      </c>
      <c r="AQ28" s="51">
        <f t="shared" si="5"/>
        <v>0</v>
      </c>
      <c r="AR28" s="51">
        <f t="shared" si="5"/>
        <v>0</v>
      </c>
      <c r="AS28" s="51">
        <f t="shared" si="5"/>
        <v>0</v>
      </c>
      <c r="AT28" s="51">
        <f t="shared" si="5"/>
        <v>0</v>
      </c>
      <c r="AU28" s="51">
        <f t="shared" si="5"/>
        <v>0</v>
      </c>
      <c r="AV28" s="51">
        <f t="shared" si="5"/>
        <v>0</v>
      </c>
      <c r="AW28" s="51">
        <f t="shared" si="5"/>
        <v>0</v>
      </c>
      <c r="AX28" s="51">
        <f t="shared" si="5"/>
        <v>0</v>
      </c>
      <c r="AY28" s="51">
        <f t="shared" si="5"/>
        <v>0</v>
      </c>
      <c r="AZ28" s="51">
        <f t="shared" si="5"/>
        <v>0</v>
      </c>
      <c r="BA28" s="51">
        <f t="shared" si="5"/>
        <v>0</v>
      </c>
      <c r="BB28" s="51">
        <f t="shared" si="5"/>
        <v>0</v>
      </c>
      <c r="BC28" s="51">
        <f t="shared" si="5"/>
        <v>0</v>
      </c>
      <c r="BD28" s="51">
        <f t="shared" si="5"/>
        <v>0</v>
      </c>
      <c r="BE28" s="51">
        <f t="shared" si="5"/>
        <v>0</v>
      </c>
      <c r="BF28" s="51">
        <f t="shared" si="5"/>
        <v>0</v>
      </c>
      <c r="BG28" s="51">
        <f t="shared" si="5"/>
        <v>0</v>
      </c>
      <c r="BH28" s="51">
        <f t="shared" si="5"/>
        <v>0</v>
      </c>
      <c r="BI28" s="51">
        <f t="shared" si="5"/>
        <v>0</v>
      </c>
      <c r="BJ28" s="51">
        <f t="shared" si="5"/>
        <v>0</v>
      </c>
      <c r="BK28" s="51">
        <f t="shared" si="5"/>
        <v>0</v>
      </c>
      <c r="BL28" s="51">
        <f t="shared" si="5"/>
        <v>0</v>
      </c>
      <c r="BM28" s="51">
        <f t="shared" si="5"/>
        <v>0</v>
      </c>
      <c r="BN28" s="51">
        <f t="shared" si="5"/>
        <v>0</v>
      </c>
      <c r="BO28" s="51">
        <f t="shared" si="5"/>
        <v>0</v>
      </c>
      <c r="BP28" s="51">
        <f t="shared" si="5"/>
        <v>0</v>
      </c>
      <c r="BQ28" s="51">
        <f t="shared" ref="BQ28:BX28" si="6">BQ23+BQ24+BQ25+BQ26+BQ27</f>
        <v>0</v>
      </c>
      <c r="BR28" s="51">
        <f t="shared" si="6"/>
        <v>0</v>
      </c>
      <c r="BS28" s="51">
        <f t="shared" si="6"/>
        <v>0</v>
      </c>
      <c r="BT28" s="51">
        <f t="shared" si="6"/>
        <v>0</v>
      </c>
      <c r="BU28" s="51">
        <f t="shared" si="6"/>
        <v>0</v>
      </c>
      <c r="BV28" s="51">
        <f t="shared" si="6"/>
        <v>163816.6</v>
      </c>
      <c r="BW28" s="51">
        <f t="shared" si="6"/>
        <v>484547.52999999997</v>
      </c>
      <c r="BX28" s="51">
        <f t="shared" si="6"/>
        <v>575398.76</v>
      </c>
    </row>
    <row r="29" spans="2:76" x14ac:dyDescent="0.25">
      <c r="B29" s="24"/>
      <c r="C29" s="35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</row>
    <row r="30" spans="2:76" x14ac:dyDescent="0.25">
      <c r="B30" s="24"/>
      <c r="C30" s="36" t="s">
        <v>110</v>
      </c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</row>
    <row r="31" spans="2:76" x14ac:dyDescent="0.25">
      <c r="B31" s="24">
        <v>301</v>
      </c>
      <c r="C31" s="35" t="s">
        <v>111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>
        <f>D31+G31+J31+M31+P31+S31+V31+Y31+AB31+AE31+AH31+AK31+AN31+AQ31+AT31+AW31+AZ31+BC31+BF31+BI31+BL31+BO31+BR31</f>
        <v>0</v>
      </c>
      <c r="BW31" s="51">
        <f t="shared" ref="BW31:BX34" si="7">E31+H31+K31+N31+Q31+T31+W31+Z31+AC31+AF31+AI31+AL31+AO31+AR31+AU31+AX31+BA31+BD31+BG31+BJ31+BM31+BP31+BS31</f>
        <v>0</v>
      </c>
      <c r="BX31" s="51">
        <f t="shared" si="7"/>
        <v>0</v>
      </c>
    </row>
    <row r="32" spans="2:76" x14ac:dyDescent="0.25">
      <c r="B32" s="24">
        <v>302</v>
      </c>
      <c r="C32" s="35" t="s">
        <v>112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>
        <f>D32+G32+J32+M32+P32+S32+V32+Y32+AB32+AE32+AH32+AK32+AN32+AQ32+AT32+AW32+AZ32+BC32+BF32+BI32+BL32+BO32+BR32</f>
        <v>0</v>
      </c>
      <c r="BW32" s="51">
        <f t="shared" si="7"/>
        <v>0</v>
      </c>
      <c r="BX32" s="51">
        <f t="shared" si="7"/>
        <v>0</v>
      </c>
    </row>
    <row r="33" spans="2:76" x14ac:dyDescent="0.25">
      <c r="B33" s="24">
        <v>303</v>
      </c>
      <c r="C33" s="35" t="s">
        <v>113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>
        <f>D33+G33+J33+M33+P33+S33+V33+Y33+AB33+AE33+AH33+AK33+AN33+AQ33+AT33+AW33+AZ33+BC33+BF33+BI33+BL33+BO33+BR33</f>
        <v>0</v>
      </c>
      <c r="BW33" s="51">
        <f t="shared" si="7"/>
        <v>0</v>
      </c>
      <c r="BX33" s="51">
        <f t="shared" si="7"/>
        <v>0</v>
      </c>
    </row>
    <row r="34" spans="2:76" x14ac:dyDescent="0.25">
      <c r="B34" s="24">
        <v>304</v>
      </c>
      <c r="C34" s="35" t="s">
        <v>114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>
        <f>D34+G34+J34+M34+P34+S34+V34+Y34+AB34+AE34+AH34+AK34+AN34+AQ34+AT34+AW34+AZ34+BC34+BF34+BI34+BL34+BO34+BR34</f>
        <v>0</v>
      </c>
      <c r="BW34" s="51">
        <f t="shared" si="7"/>
        <v>0</v>
      </c>
      <c r="BX34" s="51">
        <f t="shared" si="7"/>
        <v>0</v>
      </c>
    </row>
    <row r="35" spans="2:76" x14ac:dyDescent="0.25">
      <c r="B35" s="25">
        <v>300</v>
      </c>
      <c r="C35" s="36" t="s">
        <v>115</v>
      </c>
      <c r="D35" s="51">
        <f>D31+D32+D33+D34</f>
        <v>0</v>
      </c>
      <c r="E35" s="51">
        <f t="shared" ref="E35:BP35" si="8">E31+E32+E33+E34</f>
        <v>0</v>
      </c>
      <c r="F35" s="51">
        <f t="shared" si="8"/>
        <v>0</v>
      </c>
      <c r="G35" s="51">
        <f t="shared" si="8"/>
        <v>0</v>
      </c>
      <c r="H35" s="51">
        <f t="shared" si="8"/>
        <v>0</v>
      </c>
      <c r="I35" s="51">
        <f t="shared" si="8"/>
        <v>0</v>
      </c>
      <c r="J35" s="51">
        <f t="shared" si="8"/>
        <v>0</v>
      </c>
      <c r="K35" s="51">
        <f t="shared" si="8"/>
        <v>0</v>
      </c>
      <c r="L35" s="51">
        <f t="shared" si="8"/>
        <v>0</v>
      </c>
      <c r="M35" s="51">
        <f t="shared" si="8"/>
        <v>0</v>
      </c>
      <c r="N35" s="51">
        <f t="shared" si="8"/>
        <v>0</v>
      </c>
      <c r="O35" s="51">
        <f t="shared" si="8"/>
        <v>0</v>
      </c>
      <c r="P35" s="51">
        <f t="shared" si="8"/>
        <v>0</v>
      </c>
      <c r="Q35" s="51">
        <f t="shared" si="8"/>
        <v>0</v>
      </c>
      <c r="R35" s="51">
        <f t="shared" si="8"/>
        <v>0</v>
      </c>
      <c r="S35" s="51">
        <f t="shared" si="8"/>
        <v>0</v>
      </c>
      <c r="T35" s="51">
        <f t="shared" si="8"/>
        <v>0</v>
      </c>
      <c r="U35" s="51">
        <f t="shared" si="8"/>
        <v>0</v>
      </c>
      <c r="V35" s="51">
        <f t="shared" si="8"/>
        <v>0</v>
      </c>
      <c r="W35" s="51">
        <f t="shared" si="8"/>
        <v>0</v>
      </c>
      <c r="X35" s="51">
        <f t="shared" si="8"/>
        <v>0</v>
      </c>
      <c r="Y35" s="51">
        <f t="shared" si="8"/>
        <v>0</v>
      </c>
      <c r="Z35" s="51">
        <f t="shared" si="8"/>
        <v>0</v>
      </c>
      <c r="AA35" s="51">
        <f t="shared" si="8"/>
        <v>0</v>
      </c>
      <c r="AB35" s="51">
        <f t="shared" si="8"/>
        <v>0</v>
      </c>
      <c r="AC35" s="51">
        <f t="shared" si="8"/>
        <v>0</v>
      </c>
      <c r="AD35" s="51">
        <f t="shared" si="8"/>
        <v>0</v>
      </c>
      <c r="AE35" s="51">
        <f t="shared" si="8"/>
        <v>0</v>
      </c>
      <c r="AF35" s="51">
        <f t="shared" si="8"/>
        <v>0</v>
      </c>
      <c r="AG35" s="51">
        <f t="shared" si="8"/>
        <v>0</v>
      </c>
      <c r="AH35" s="51">
        <f t="shared" si="8"/>
        <v>0</v>
      </c>
      <c r="AI35" s="51">
        <f t="shared" si="8"/>
        <v>0</v>
      </c>
      <c r="AJ35" s="51">
        <f t="shared" si="8"/>
        <v>0</v>
      </c>
      <c r="AK35" s="51">
        <f t="shared" si="8"/>
        <v>0</v>
      </c>
      <c r="AL35" s="51">
        <f t="shared" si="8"/>
        <v>0</v>
      </c>
      <c r="AM35" s="51">
        <f t="shared" si="8"/>
        <v>0</v>
      </c>
      <c r="AN35" s="51">
        <f t="shared" si="8"/>
        <v>0</v>
      </c>
      <c r="AO35" s="51">
        <f t="shared" si="8"/>
        <v>0</v>
      </c>
      <c r="AP35" s="51">
        <f t="shared" si="8"/>
        <v>0</v>
      </c>
      <c r="AQ35" s="51">
        <f t="shared" si="8"/>
        <v>0</v>
      </c>
      <c r="AR35" s="51">
        <f t="shared" si="8"/>
        <v>0</v>
      </c>
      <c r="AS35" s="51">
        <f t="shared" si="8"/>
        <v>0</v>
      </c>
      <c r="AT35" s="51">
        <f t="shared" si="8"/>
        <v>0</v>
      </c>
      <c r="AU35" s="51">
        <f t="shared" si="8"/>
        <v>0</v>
      </c>
      <c r="AV35" s="51">
        <f t="shared" si="8"/>
        <v>0</v>
      </c>
      <c r="AW35" s="51">
        <f t="shared" si="8"/>
        <v>0</v>
      </c>
      <c r="AX35" s="51">
        <f t="shared" si="8"/>
        <v>0</v>
      </c>
      <c r="AY35" s="51">
        <f t="shared" si="8"/>
        <v>0</v>
      </c>
      <c r="AZ35" s="51">
        <f t="shared" si="8"/>
        <v>0</v>
      </c>
      <c r="BA35" s="51">
        <f t="shared" si="8"/>
        <v>0</v>
      </c>
      <c r="BB35" s="51">
        <f t="shared" si="8"/>
        <v>0</v>
      </c>
      <c r="BC35" s="51">
        <f t="shared" si="8"/>
        <v>0</v>
      </c>
      <c r="BD35" s="51">
        <f t="shared" si="8"/>
        <v>0</v>
      </c>
      <c r="BE35" s="51">
        <f t="shared" si="8"/>
        <v>0</v>
      </c>
      <c r="BF35" s="51">
        <f t="shared" si="8"/>
        <v>0</v>
      </c>
      <c r="BG35" s="51">
        <f t="shared" si="8"/>
        <v>0</v>
      </c>
      <c r="BH35" s="51">
        <f t="shared" si="8"/>
        <v>0</v>
      </c>
      <c r="BI35" s="51">
        <f t="shared" si="8"/>
        <v>0</v>
      </c>
      <c r="BJ35" s="51">
        <f t="shared" si="8"/>
        <v>0</v>
      </c>
      <c r="BK35" s="51">
        <f t="shared" si="8"/>
        <v>0</v>
      </c>
      <c r="BL35" s="51">
        <f t="shared" si="8"/>
        <v>0</v>
      </c>
      <c r="BM35" s="51">
        <f t="shared" si="8"/>
        <v>0</v>
      </c>
      <c r="BN35" s="51">
        <f t="shared" si="8"/>
        <v>0</v>
      </c>
      <c r="BO35" s="51">
        <f t="shared" si="8"/>
        <v>0</v>
      </c>
      <c r="BP35" s="51">
        <f t="shared" si="8"/>
        <v>0</v>
      </c>
      <c r="BQ35" s="51">
        <f t="shared" ref="BQ35:BX35" si="9">BQ31+BQ32+BQ33+BQ34</f>
        <v>0</v>
      </c>
      <c r="BR35" s="51">
        <f t="shared" si="9"/>
        <v>0</v>
      </c>
      <c r="BS35" s="51">
        <f t="shared" si="9"/>
        <v>0</v>
      </c>
      <c r="BT35" s="51">
        <f t="shared" si="9"/>
        <v>0</v>
      </c>
      <c r="BU35" s="51">
        <f t="shared" si="9"/>
        <v>0</v>
      </c>
      <c r="BV35" s="51">
        <f t="shared" si="9"/>
        <v>0</v>
      </c>
      <c r="BW35" s="51">
        <f t="shared" si="9"/>
        <v>0</v>
      </c>
      <c r="BX35" s="51">
        <f t="shared" si="9"/>
        <v>0</v>
      </c>
    </row>
    <row r="36" spans="2:76" x14ac:dyDescent="0.25">
      <c r="B36" s="24"/>
      <c r="C36" s="35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</row>
    <row r="37" spans="2:76" x14ac:dyDescent="0.25">
      <c r="B37" s="24"/>
      <c r="C37" s="36" t="s">
        <v>116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</row>
    <row r="38" spans="2:76" x14ac:dyDescent="0.25">
      <c r="B38" s="24">
        <v>401</v>
      </c>
      <c r="C38" s="35" t="s">
        <v>117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>
        <f>D38+G38+J38+M38+P38+S38+V38+Y38+AB38+AE38+AH38+AK38+AN38+AQ38+AT38+AW38+AZ38+BC38+BF38+BI38+BL38+BO38+BR38</f>
        <v>0</v>
      </c>
      <c r="BW38" s="51">
        <f t="shared" ref="BW38:BX41" si="10">E38+H38+K38+N38+Q38+T38+W38+Z38+AC38+AF38+AI38+AL38+AO38+AR38+AU38+AX38+BA38+BD38+BG38+BJ38+BM38+BP38+BS38</f>
        <v>0</v>
      </c>
      <c r="BX38" s="51">
        <f t="shared" si="10"/>
        <v>0</v>
      </c>
    </row>
    <row r="39" spans="2:76" x14ac:dyDescent="0.25">
      <c r="B39" s="24">
        <v>402</v>
      </c>
      <c r="C39" s="35" t="s">
        <v>118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>
        <f>D39+G39+J39+M39+P39+S39+V39+Y39+AB39+AE39+AH39+AK39+AN39+AQ39+AT39+AW39+AZ39+BC39+BF39+BI39+BL39+BO39+BR39</f>
        <v>0</v>
      </c>
      <c r="BW39" s="51">
        <f t="shared" si="10"/>
        <v>0</v>
      </c>
      <c r="BX39" s="51">
        <f t="shared" si="10"/>
        <v>0</v>
      </c>
    </row>
    <row r="40" spans="2:76" x14ac:dyDescent="0.25">
      <c r="B40" s="24">
        <v>403</v>
      </c>
      <c r="C40" s="35" t="s">
        <v>119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>
        <v>352727.4</v>
      </c>
      <c r="BM40" s="51">
        <v>0</v>
      </c>
      <c r="BN40" s="51">
        <v>367848.52</v>
      </c>
      <c r="BO40" s="51"/>
      <c r="BP40" s="51"/>
      <c r="BQ40" s="51"/>
      <c r="BR40" s="51"/>
      <c r="BS40" s="51"/>
      <c r="BT40" s="51"/>
      <c r="BU40" s="51"/>
      <c r="BV40" s="51">
        <f>D40+G40+J40+M40+P40+S40+V40+Y40+AB40+AE40+AH40+AK40+AN40+AQ40+AT40+AW40+AZ40+BC40+BF40+BI40+BL40+BO40+BR40</f>
        <v>352727.4</v>
      </c>
      <c r="BW40" s="51">
        <f t="shared" si="10"/>
        <v>0</v>
      </c>
      <c r="BX40" s="51">
        <f t="shared" si="10"/>
        <v>367848.52</v>
      </c>
    </row>
    <row r="41" spans="2:76" x14ac:dyDescent="0.25">
      <c r="B41" s="24">
        <v>404</v>
      </c>
      <c r="C41" s="35" t="s">
        <v>120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>
        <f>D41+G41+J41+M41+P41+S41+V41+Y41+AB41+AE41+AH41+AK41+AN41+AQ41+AT41+AW41+AZ41+BC41+BF41+BI41+BL41+BO41+BR41</f>
        <v>0</v>
      </c>
      <c r="BW41" s="51">
        <f t="shared" si="10"/>
        <v>0</v>
      </c>
      <c r="BX41" s="51">
        <f t="shared" si="10"/>
        <v>0</v>
      </c>
    </row>
    <row r="42" spans="2:76" x14ac:dyDescent="0.25">
      <c r="B42" s="25">
        <v>400</v>
      </c>
      <c r="C42" s="36" t="s">
        <v>121</v>
      </c>
      <c r="D42" s="51">
        <f>D38+D39+D40+D41</f>
        <v>0</v>
      </c>
      <c r="E42" s="51">
        <f t="shared" ref="E42:BP42" si="11">E38+E39+E40+E41</f>
        <v>0</v>
      </c>
      <c r="F42" s="51">
        <f t="shared" si="11"/>
        <v>0</v>
      </c>
      <c r="G42" s="51">
        <f t="shared" si="11"/>
        <v>0</v>
      </c>
      <c r="H42" s="51">
        <f t="shared" si="11"/>
        <v>0</v>
      </c>
      <c r="I42" s="51">
        <f t="shared" si="11"/>
        <v>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0</v>
      </c>
      <c r="N42" s="51">
        <f t="shared" si="11"/>
        <v>0</v>
      </c>
      <c r="O42" s="51">
        <f t="shared" si="11"/>
        <v>0</v>
      </c>
      <c r="P42" s="51">
        <f t="shared" si="11"/>
        <v>0</v>
      </c>
      <c r="Q42" s="51">
        <f t="shared" si="11"/>
        <v>0</v>
      </c>
      <c r="R42" s="51">
        <f t="shared" si="11"/>
        <v>0</v>
      </c>
      <c r="S42" s="51">
        <f t="shared" si="11"/>
        <v>0</v>
      </c>
      <c r="T42" s="51">
        <f t="shared" si="11"/>
        <v>0</v>
      </c>
      <c r="U42" s="51">
        <f t="shared" si="11"/>
        <v>0</v>
      </c>
      <c r="V42" s="51">
        <f t="shared" si="11"/>
        <v>0</v>
      </c>
      <c r="W42" s="51">
        <f t="shared" si="11"/>
        <v>0</v>
      </c>
      <c r="X42" s="51">
        <f t="shared" si="11"/>
        <v>0</v>
      </c>
      <c r="Y42" s="51">
        <f t="shared" si="11"/>
        <v>0</v>
      </c>
      <c r="Z42" s="51">
        <f t="shared" si="11"/>
        <v>0</v>
      </c>
      <c r="AA42" s="51">
        <f t="shared" si="11"/>
        <v>0</v>
      </c>
      <c r="AB42" s="51">
        <f t="shared" si="11"/>
        <v>0</v>
      </c>
      <c r="AC42" s="51">
        <f t="shared" si="11"/>
        <v>0</v>
      </c>
      <c r="AD42" s="51">
        <f t="shared" si="11"/>
        <v>0</v>
      </c>
      <c r="AE42" s="51">
        <f t="shared" si="11"/>
        <v>0</v>
      </c>
      <c r="AF42" s="51">
        <f t="shared" si="11"/>
        <v>0</v>
      </c>
      <c r="AG42" s="51">
        <f t="shared" si="11"/>
        <v>0</v>
      </c>
      <c r="AH42" s="51">
        <f t="shared" si="11"/>
        <v>0</v>
      </c>
      <c r="AI42" s="51">
        <f t="shared" si="11"/>
        <v>0</v>
      </c>
      <c r="AJ42" s="51">
        <f t="shared" si="11"/>
        <v>0</v>
      </c>
      <c r="AK42" s="51">
        <f t="shared" si="11"/>
        <v>0</v>
      </c>
      <c r="AL42" s="51">
        <f t="shared" si="11"/>
        <v>0</v>
      </c>
      <c r="AM42" s="51">
        <f t="shared" si="11"/>
        <v>0</v>
      </c>
      <c r="AN42" s="51">
        <f t="shared" si="11"/>
        <v>0</v>
      </c>
      <c r="AO42" s="51">
        <f t="shared" si="11"/>
        <v>0</v>
      </c>
      <c r="AP42" s="51">
        <f t="shared" si="11"/>
        <v>0</v>
      </c>
      <c r="AQ42" s="51">
        <f t="shared" si="11"/>
        <v>0</v>
      </c>
      <c r="AR42" s="51">
        <f t="shared" si="11"/>
        <v>0</v>
      </c>
      <c r="AS42" s="51">
        <f t="shared" si="11"/>
        <v>0</v>
      </c>
      <c r="AT42" s="51">
        <f t="shared" si="11"/>
        <v>0</v>
      </c>
      <c r="AU42" s="51">
        <f t="shared" si="11"/>
        <v>0</v>
      </c>
      <c r="AV42" s="51">
        <f t="shared" si="11"/>
        <v>0</v>
      </c>
      <c r="AW42" s="51">
        <f t="shared" si="11"/>
        <v>0</v>
      </c>
      <c r="AX42" s="51">
        <f t="shared" si="11"/>
        <v>0</v>
      </c>
      <c r="AY42" s="51">
        <f t="shared" si="11"/>
        <v>0</v>
      </c>
      <c r="AZ42" s="51">
        <f t="shared" si="11"/>
        <v>0</v>
      </c>
      <c r="BA42" s="51">
        <f t="shared" si="11"/>
        <v>0</v>
      </c>
      <c r="BB42" s="51">
        <f t="shared" si="11"/>
        <v>0</v>
      </c>
      <c r="BC42" s="51">
        <f t="shared" si="11"/>
        <v>0</v>
      </c>
      <c r="BD42" s="51">
        <f t="shared" si="11"/>
        <v>0</v>
      </c>
      <c r="BE42" s="51">
        <f t="shared" si="11"/>
        <v>0</v>
      </c>
      <c r="BF42" s="51">
        <f t="shared" si="11"/>
        <v>0</v>
      </c>
      <c r="BG42" s="51">
        <f t="shared" si="11"/>
        <v>0</v>
      </c>
      <c r="BH42" s="51">
        <f t="shared" si="11"/>
        <v>0</v>
      </c>
      <c r="BI42" s="51">
        <f t="shared" si="11"/>
        <v>0</v>
      </c>
      <c r="BJ42" s="51">
        <f t="shared" si="11"/>
        <v>0</v>
      </c>
      <c r="BK42" s="51">
        <f t="shared" si="11"/>
        <v>0</v>
      </c>
      <c r="BL42" s="51">
        <f t="shared" si="11"/>
        <v>352727.4</v>
      </c>
      <c r="BM42" s="51">
        <f t="shared" si="11"/>
        <v>0</v>
      </c>
      <c r="BN42" s="51">
        <f t="shared" si="11"/>
        <v>367848.52</v>
      </c>
      <c r="BO42" s="51">
        <f t="shared" si="11"/>
        <v>0</v>
      </c>
      <c r="BP42" s="51">
        <f t="shared" si="11"/>
        <v>0</v>
      </c>
      <c r="BQ42" s="51">
        <f t="shared" ref="BQ42:BX42" si="12">BQ38+BQ39+BQ40+BQ41</f>
        <v>0</v>
      </c>
      <c r="BR42" s="51">
        <f t="shared" si="12"/>
        <v>0</v>
      </c>
      <c r="BS42" s="51">
        <f t="shared" si="12"/>
        <v>0</v>
      </c>
      <c r="BT42" s="51">
        <f t="shared" si="12"/>
        <v>0</v>
      </c>
      <c r="BU42" s="51">
        <f t="shared" si="12"/>
        <v>0</v>
      </c>
      <c r="BV42" s="51">
        <f t="shared" si="12"/>
        <v>352727.4</v>
      </c>
      <c r="BW42" s="51">
        <f t="shared" si="12"/>
        <v>0</v>
      </c>
      <c r="BX42" s="51">
        <f t="shared" si="12"/>
        <v>367848.52</v>
      </c>
    </row>
    <row r="43" spans="2:76" x14ac:dyDescent="0.25">
      <c r="B43" s="24"/>
      <c r="C43" s="35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</row>
    <row r="44" spans="2:76" x14ac:dyDescent="0.25">
      <c r="B44" s="24"/>
      <c r="C44" s="36" t="s">
        <v>122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</row>
    <row r="45" spans="2:76" x14ac:dyDescent="0.25">
      <c r="B45" s="24">
        <v>501</v>
      </c>
      <c r="C45" s="35" t="s">
        <v>123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>
        <v>4171776.43</v>
      </c>
      <c r="BP45" s="51">
        <v>0</v>
      </c>
      <c r="BQ45" s="51">
        <v>3911172.76</v>
      </c>
      <c r="BR45" s="51"/>
      <c r="BS45" s="51"/>
      <c r="BT45" s="51"/>
      <c r="BU45" s="51"/>
      <c r="BV45" s="51">
        <f>D45+G45+J45+M45+P45+S45+V45+Y45+AB45+AE45+AH45+AK45+AN45+AQ45+AT45+AW45+AZ45+BC45+BF45+BI45+BL45+BO45+BR45</f>
        <v>4171776.43</v>
      </c>
      <c r="BW45" s="51">
        <f>E45+H45+K45+N45+Q45+T45+W45+Z45+AC45+AF45+AI45+AL45+AO45+AR45+AU45+AX45+BA45+BD45+BG45+BJ45+BM45+BP45+BS45</f>
        <v>0</v>
      </c>
      <c r="BX45" s="51">
        <f>F45+I45+L45+O45+R45+U45+X45+AA45+AD45+AG45+AJ45+AM45+AP45+AS45+AV45+AY45+BB45+BE45+BH45+BK45+BN45+BQ45+BT45</f>
        <v>3911172.76</v>
      </c>
    </row>
    <row r="46" spans="2:76" x14ac:dyDescent="0.25">
      <c r="B46" s="25">
        <v>500</v>
      </c>
      <c r="C46" s="36" t="s">
        <v>124</v>
      </c>
      <c r="D46" s="51">
        <f>D45</f>
        <v>0</v>
      </c>
      <c r="E46" s="51">
        <f t="shared" ref="E46:BP46" si="13">E45</f>
        <v>0</v>
      </c>
      <c r="F46" s="51">
        <f t="shared" si="13"/>
        <v>0</v>
      </c>
      <c r="G46" s="51">
        <f t="shared" si="13"/>
        <v>0</v>
      </c>
      <c r="H46" s="51">
        <f t="shared" si="13"/>
        <v>0</v>
      </c>
      <c r="I46" s="51">
        <f t="shared" si="13"/>
        <v>0</v>
      </c>
      <c r="J46" s="51">
        <f t="shared" si="13"/>
        <v>0</v>
      </c>
      <c r="K46" s="51">
        <f t="shared" si="13"/>
        <v>0</v>
      </c>
      <c r="L46" s="51">
        <f t="shared" si="13"/>
        <v>0</v>
      </c>
      <c r="M46" s="51">
        <f t="shared" si="13"/>
        <v>0</v>
      </c>
      <c r="N46" s="51">
        <f t="shared" si="13"/>
        <v>0</v>
      </c>
      <c r="O46" s="51">
        <f t="shared" si="13"/>
        <v>0</v>
      </c>
      <c r="P46" s="51">
        <f t="shared" si="13"/>
        <v>0</v>
      </c>
      <c r="Q46" s="51">
        <f t="shared" si="13"/>
        <v>0</v>
      </c>
      <c r="R46" s="51">
        <f t="shared" si="13"/>
        <v>0</v>
      </c>
      <c r="S46" s="51">
        <f t="shared" si="13"/>
        <v>0</v>
      </c>
      <c r="T46" s="51">
        <f t="shared" si="13"/>
        <v>0</v>
      </c>
      <c r="U46" s="51">
        <f t="shared" si="13"/>
        <v>0</v>
      </c>
      <c r="V46" s="51">
        <f t="shared" si="13"/>
        <v>0</v>
      </c>
      <c r="W46" s="51">
        <f t="shared" si="13"/>
        <v>0</v>
      </c>
      <c r="X46" s="51">
        <f t="shared" si="13"/>
        <v>0</v>
      </c>
      <c r="Y46" s="51">
        <f t="shared" si="13"/>
        <v>0</v>
      </c>
      <c r="Z46" s="51">
        <f t="shared" si="13"/>
        <v>0</v>
      </c>
      <c r="AA46" s="51">
        <f t="shared" si="13"/>
        <v>0</v>
      </c>
      <c r="AB46" s="51">
        <f t="shared" si="13"/>
        <v>0</v>
      </c>
      <c r="AC46" s="51">
        <f t="shared" si="13"/>
        <v>0</v>
      </c>
      <c r="AD46" s="51">
        <f t="shared" si="13"/>
        <v>0</v>
      </c>
      <c r="AE46" s="51">
        <f t="shared" si="13"/>
        <v>0</v>
      </c>
      <c r="AF46" s="51">
        <f t="shared" si="13"/>
        <v>0</v>
      </c>
      <c r="AG46" s="51">
        <f t="shared" si="13"/>
        <v>0</v>
      </c>
      <c r="AH46" s="51">
        <f t="shared" si="13"/>
        <v>0</v>
      </c>
      <c r="AI46" s="51">
        <f t="shared" si="13"/>
        <v>0</v>
      </c>
      <c r="AJ46" s="51">
        <f t="shared" si="13"/>
        <v>0</v>
      </c>
      <c r="AK46" s="51">
        <f t="shared" si="13"/>
        <v>0</v>
      </c>
      <c r="AL46" s="51">
        <f t="shared" si="13"/>
        <v>0</v>
      </c>
      <c r="AM46" s="51">
        <f t="shared" si="13"/>
        <v>0</v>
      </c>
      <c r="AN46" s="51">
        <f t="shared" si="13"/>
        <v>0</v>
      </c>
      <c r="AO46" s="51">
        <f t="shared" si="13"/>
        <v>0</v>
      </c>
      <c r="AP46" s="51">
        <f t="shared" si="13"/>
        <v>0</v>
      </c>
      <c r="AQ46" s="51">
        <f t="shared" si="13"/>
        <v>0</v>
      </c>
      <c r="AR46" s="51">
        <f t="shared" si="13"/>
        <v>0</v>
      </c>
      <c r="AS46" s="51">
        <f t="shared" si="13"/>
        <v>0</v>
      </c>
      <c r="AT46" s="51">
        <f t="shared" si="13"/>
        <v>0</v>
      </c>
      <c r="AU46" s="51">
        <f t="shared" si="13"/>
        <v>0</v>
      </c>
      <c r="AV46" s="51">
        <f t="shared" si="13"/>
        <v>0</v>
      </c>
      <c r="AW46" s="51">
        <f t="shared" si="13"/>
        <v>0</v>
      </c>
      <c r="AX46" s="51">
        <f t="shared" si="13"/>
        <v>0</v>
      </c>
      <c r="AY46" s="51">
        <f t="shared" si="13"/>
        <v>0</v>
      </c>
      <c r="AZ46" s="51">
        <f t="shared" si="13"/>
        <v>0</v>
      </c>
      <c r="BA46" s="51">
        <f t="shared" si="13"/>
        <v>0</v>
      </c>
      <c r="BB46" s="51">
        <f t="shared" si="13"/>
        <v>0</v>
      </c>
      <c r="BC46" s="51">
        <f t="shared" si="13"/>
        <v>0</v>
      </c>
      <c r="BD46" s="51">
        <f t="shared" si="13"/>
        <v>0</v>
      </c>
      <c r="BE46" s="51">
        <f t="shared" si="13"/>
        <v>0</v>
      </c>
      <c r="BF46" s="51">
        <f t="shared" si="13"/>
        <v>0</v>
      </c>
      <c r="BG46" s="51">
        <f t="shared" si="13"/>
        <v>0</v>
      </c>
      <c r="BH46" s="51">
        <f t="shared" si="13"/>
        <v>0</v>
      </c>
      <c r="BI46" s="51">
        <f t="shared" si="13"/>
        <v>0</v>
      </c>
      <c r="BJ46" s="51">
        <f t="shared" si="13"/>
        <v>0</v>
      </c>
      <c r="BK46" s="51">
        <f t="shared" si="13"/>
        <v>0</v>
      </c>
      <c r="BL46" s="51">
        <f t="shared" si="13"/>
        <v>0</v>
      </c>
      <c r="BM46" s="51">
        <f t="shared" si="13"/>
        <v>0</v>
      </c>
      <c r="BN46" s="51">
        <f t="shared" si="13"/>
        <v>0</v>
      </c>
      <c r="BO46" s="51">
        <f t="shared" si="13"/>
        <v>4171776.43</v>
      </c>
      <c r="BP46" s="51">
        <f t="shared" si="13"/>
        <v>0</v>
      </c>
      <c r="BQ46" s="51">
        <f t="shared" ref="BQ46:BX46" si="14">BQ45</f>
        <v>3911172.76</v>
      </c>
      <c r="BR46" s="51">
        <f t="shared" si="14"/>
        <v>0</v>
      </c>
      <c r="BS46" s="51">
        <f t="shared" si="14"/>
        <v>0</v>
      </c>
      <c r="BT46" s="51">
        <f t="shared" si="14"/>
        <v>0</v>
      </c>
      <c r="BU46" s="51">
        <f t="shared" si="14"/>
        <v>0</v>
      </c>
      <c r="BV46" s="51">
        <f t="shared" si="14"/>
        <v>4171776.43</v>
      </c>
      <c r="BW46" s="51">
        <f t="shared" si="14"/>
        <v>0</v>
      </c>
      <c r="BX46" s="51">
        <f t="shared" si="14"/>
        <v>3911172.76</v>
      </c>
    </row>
    <row r="47" spans="2:76" x14ac:dyDescent="0.25">
      <c r="B47" s="24"/>
      <c r="C47" s="35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</row>
    <row r="48" spans="2:76" x14ac:dyDescent="0.25">
      <c r="B48" s="24"/>
      <c r="C48" s="36" t="s">
        <v>125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</row>
    <row r="49" spans="2:76" x14ac:dyDescent="0.25">
      <c r="B49" s="24">
        <v>701</v>
      </c>
      <c r="C49" s="35" t="s">
        <v>126</v>
      </c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>
        <v>979232.4</v>
      </c>
      <c r="BS49" s="51">
        <v>0</v>
      </c>
      <c r="BT49" s="51">
        <v>979232.4</v>
      </c>
      <c r="BU49" s="51"/>
      <c r="BV49" s="51">
        <f t="shared" ref="BV49:BX50" si="15">D49+G49+J49+M49+P49+S49+V49+Y49+AB49+AE49+AH49+AK49+AN49+AQ49+AT49+AW49+AZ49+BC49+BF49+BI49+BL49+BO49+BR49</f>
        <v>979232.4</v>
      </c>
      <c r="BW49" s="51">
        <f t="shared" si="15"/>
        <v>0</v>
      </c>
      <c r="BX49" s="51">
        <f t="shared" si="15"/>
        <v>979232.4</v>
      </c>
    </row>
    <row r="50" spans="2:76" x14ac:dyDescent="0.25">
      <c r="B50" s="24">
        <v>702</v>
      </c>
      <c r="C50" s="35" t="s">
        <v>127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>
        <v>564538.19999999995</v>
      </c>
      <c r="BS50" s="51">
        <v>0</v>
      </c>
      <c r="BT50" s="51">
        <v>510017.02</v>
      </c>
      <c r="BU50" s="51"/>
      <c r="BV50" s="51">
        <f t="shared" si="15"/>
        <v>564538.19999999995</v>
      </c>
      <c r="BW50" s="51">
        <f t="shared" si="15"/>
        <v>0</v>
      </c>
      <c r="BX50" s="51">
        <f t="shared" si="15"/>
        <v>510017.02</v>
      </c>
    </row>
    <row r="51" spans="2:76" x14ac:dyDescent="0.25">
      <c r="B51" s="25">
        <v>700</v>
      </c>
      <c r="C51" s="36" t="s">
        <v>128</v>
      </c>
      <c r="D51" s="51">
        <f>D49+D50</f>
        <v>0</v>
      </c>
      <c r="E51" s="51">
        <f t="shared" ref="E51:BP51" si="16">E49+E50</f>
        <v>0</v>
      </c>
      <c r="F51" s="51">
        <f t="shared" si="16"/>
        <v>0</v>
      </c>
      <c r="G51" s="51">
        <f t="shared" si="16"/>
        <v>0</v>
      </c>
      <c r="H51" s="51">
        <f t="shared" si="16"/>
        <v>0</v>
      </c>
      <c r="I51" s="51">
        <f t="shared" si="16"/>
        <v>0</v>
      </c>
      <c r="J51" s="51">
        <f t="shared" si="16"/>
        <v>0</v>
      </c>
      <c r="K51" s="51">
        <f t="shared" si="16"/>
        <v>0</v>
      </c>
      <c r="L51" s="51">
        <f t="shared" si="16"/>
        <v>0</v>
      </c>
      <c r="M51" s="51">
        <f t="shared" si="16"/>
        <v>0</v>
      </c>
      <c r="N51" s="51">
        <f t="shared" si="16"/>
        <v>0</v>
      </c>
      <c r="O51" s="51">
        <f t="shared" si="16"/>
        <v>0</v>
      </c>
      <c r="P51" s="51">
        <f t="shared" si="16"/>
        <v>0</v>
      </c>
      <c r="Q51" s="51">
        <f t="shared" si="16"/>
        <v>0</v>
      </c>
      <c r="R51" s="51">
        <f t="shared" si="16"/>
        <v>0</v>
      </c>
      <c r="S51" s="51">
        <f t="shared" si="16"/>
        <v>0</v>
      </c>
      <c r="T51" s="51">
        <f t="shared" si="16"/>
        <v>0</v>
      </c>
      <c r="U51" s="51">
        <f t="shared" si="16"/>
        <v>0</v>
      </c>
      <c r="V51" s="51">
        <f t="shared" si="16"/>
        <v>0</v>
      </c>
      <c r="W51" s="51">
        <f t="shared" si="16"/>
        <v>0</v>
      </c>
      <c r="X51" s="51">
        <f t="shared" si="16"/>
        <v>0</v>
      </c>
      <c r="Y51" s="51">
        <f t="shared" si="16"/>
        <v>0</v>
      </c>
      <c r="Z51" s="51">
        <f t="shared" si="16"/>
        <v>0</v>
      </c>
      <c r="AA51" s="51">
        <f t="shared" si="16"/>
        <v>0</v>
      </c>
      <c r="AB51" s="51">
        <f t="shared" si="16"/>
        <v>0</v>
      </c>
      <c r="AC51" s="51">
        <f t="shared" si="16"/>
        <v>0</v>
      </c>
      <c r="AD51" s="51">
        <f t="shared" si="16"/>
        <v>0</v>
      </c>
      <c r="AE51" s="51">
        <f t="shared" si="16"/>
        <v>0</v>
      </c>
      <c r="AF51" s="51">
        <f t="shared" si="16"/>
        <v>0</v>
      </c>
      <c r="AG51" s="51">
        <f t="shared" si="16"/>
        <v>0</v>
      </c>
      <c r="AH51" s="51">
        <f t="shared" si="16"/>
        <v>0</v>
      </c>
      <c r="AI51" s="51">
        <f t="shared" si="16"/>
        <v>0</v>
      </c>
      <c r="AJ51" s="51">
        <f t="shared" si="16"/>
        <v>0</v>
      </c>
      <c r="AK51" s="51">
        <f t="shared" si="16"/>
        <v>0</v>
      </c>
      <c r="AL51" s="51">
        <f t="shared" si="16"/>
        <v>0</v>
      </c>
      <c r="AM51" s="51">
        <f t="shared" si="16"/>
        <v>0</v>
      </c>
      <c r="AN51" s="51">
        <f t="shared" si="16"/>
        <v>0</v>
      </c>
      <c r="AO51" s="51">
        <f t="shared" si="16"/>
        <v>0</v>
      </c>
      <c r="AP51" s="51">
        <f t="shared" si="16"/>
        <v>0</v>
      </c>
      <c r="AQ51" s="51">
        <f t="shared" si="16"/>
        <v>0</v>
      </c>
      <c r="AR51" s="51">
        <f t="shared" si="16"/>
        <v>0</v>
      </c>
      <c r="AS51" s="51">
        <f t="shared" si="16"/>
        <v>0</v>
      </c>
      <c r="AT51" s="51">
        <f t="shared" si="16"/>
        <v>0</v>
      </c>
      <c r="AU51" s="51">
        <f t="shared" si="16"/>
        <v>0</v>
      </c>
      <c r="AV51" s="51">
        <f t="shared" si="16"/>
        <v>0</v>
      </c>
      <c r="AW51" s="51">
        <f t="shared" si="16"/>
        <v>0</v>
      </c>
      <c r="AX51" s="51">
        <f t="shared" si="16"/>
        <v>0</v>
      </c>
      <c r="AY51" s="51">
        <f t="shared" si="16"/>
        <v>0</v>
      </c>
      <c r="AZ51" s="51">
        <f t="shared" si="16"/>
        <v>0</v>
      </c>
      <c r="BA51" s="51">
        <f t="shared" si="16"/>
        <v>0</v>
      </c>
      <c r="BB51" s="51">
        <f t="shared" si="16"/>
        <v>0</v>
      </c>
      <c r="BC51" s="51">
        <f t="shared" si="16"/>
        <v>0</v>
      </c>
      <c r="BD51" s="51">
        <f t="shared" si="16"/>
        <v>0</v>
      </c>
      <c r="BE51" s="51">
        <f t="shared" si="16"/>
        <v>0</v>
      </c>
      <c r="BF51" s="51">
        <f t="shared" si="16"/>
        <v>0</v>
      </c>
      <c r="BG51" s="51">
        <f t="shared" si="16"/>
        <v>0</v>
      </c>
      <c r="BH51" s="51">
        <f t="shared" si="16"/>
        <v>0</v>
      </c>
      <c r="BI51" s="51">
        <f t="shared" si="16"/>
        <v>0</v>
      </c>
      <c r="BJ51" s="51">
        <f t="shared" si="16"/>
        <v>0</v>
      </c>
      <c r="BK51" s="51">
        <f t="shared" si="16"/>
        <v>0</v>
      </c>
      <c r="BL51" s="51">
        <f t="shared" si="16"/>
        <v>0</v>
      </c>
      <c r="BM51" s="51">
        <f t="shared" si="16"/>
        <v>0</v>
      </c>
      <c r="BN51" s="51">
        <f t="shared" si="16"/>
        <v>0</v>
      </c>
      <c r="BO51" s="51">
        <f t="shared" si="16"/>
        <v>0</v>
      </c>
      <c r="BP51" s="51">
        <f t="shared" si="16"/>
        <v>0</v>
      </c>
      <c r="BQ51" s="51">
        <f t="shared" ref="BQ51:BX51" si="17">BQ49+BQ50</f>
        <v>0</v>
      </c>
      <c r="BR51" s="51">
        <f t="shared" si="17"/>
        <v>1543770.6</v>
      </c>
      <c r="BS51" s="51">
        <f t="shared" si="17"/>
        <v>0</v>
      </c>
      <c r="BT51" s="51">
        <f t="shared" si="17"/>
        <v>1489249.42</v>
      </c>
      <c r="BU51" s="51">
        <f t="shared" si="17"/>
        <v>0</v>
      </c>
      <c r="BV51" s="51">
        <f t="shared" si="17"/>
        <v>1543770.6</v>
      </c>
      <c r="BW51" s="51">
        <f t="shared" si="17"/>
        <v>0</v>
      </c>
      <c r="BX51" s="51">
        <f t="shared" si="17"/>
        <v>1489249.42</v>
      </c>
    </row>
    <row r="52" spans="2:76" x14ac:dyDescent="0.25">
      <c r="B52" s="26"/>
      <c r="C52" s="37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</row>
    <row r="53" spans="2:76" ht="25.5" customHeight="1" thickBot="1" x14ac:dyDescent="0.3">
      <c r="B53" s="111" t="s">
        <v>129</v>
      </c>
      <c r="C53" s="112"/>
      <c r="D53" s="57">
        <f>D20+D28+D35+D42+D46+D51</f>
        <v>1503327.81</v>
      </c>
      <c r="E53" s="57">
        <f t="shared" ref="E53:BP53" si="18">E20+E28+E35+E42+E46+E51</f>
        <v>310187.24999999994</v>
      </c>
      <c r="F53" s="57">
        <f t="shared" si="18"/>
        <v>1618439.91</v>
      </c>
      <c r="G53" s="57">
        <f t="shared" si="18"/>
        <v>0</v>
      </c>
      <c r="H53" s="57">
        <f t="shared" si="18"/>
        <v>0</v>
      </c>
      <c r="I53" s="57">
        <f t="shared" si="18"/>
        <v>0</v>
      </c>
      <c r="J53" s="57">
        <f t="shared" si="18"/>
        <v>281082.18</v>
      </c>
      <c r="K53" s="57">
        <f t="shared" si="18"/>
        <v>0</v>
      </c>
      <c r="L53" s="57">
        <f t="shared" si="18"/>
        <v>293233.80000000005</v>
      </c>
      <c r="M53" s="57">
        <f t="shared" si="18"/>
        <v>486242.8</v>
      </c>
      <c r="N53" s="57">
        <f t="shared" si="18"/>
        <v>164736.76999999999</v>
      </c>
      <c r="O53" s="57">
        <f t="shared" si="18"/>
        <v>646163.92999999993</v>
      </c>
      <c r="P53" s="57">
        <f t="shared" si="18"/>
        <v>22826.09</v>
      </c>
      <c r="Q53" s="57">
        <f t="shared" si="18"/>
        <v>0</v>
      </c>
      <c r="R53" s="57">
        <f t="shared" si="18"/>
        <v>77013.600000000006</v>
      </c>
      <c r="S53" s="57">
        <f t="shared" si="18"/>
        <v>7561.5700000000006</v>
      </c>
      <c r="T53" s="57">
        <f t="shared" si="18"/>
        <v>0</v>
      </c>
      <c r="U53" s="57">
        <f t="shared" si="18"/>
        <v>10709.17</v>
      </c>
      <c r="V53" s="57">
        <f t="shared" si="18"/>
        <v>2400</v>
      </c>
      <c r="W53" s="57">
        <f t="shared" si="18"/>
        <v>0</v>
      </c>
      <c r="X53" s="57">
        <f t="shared" si="18"/>
        <v>11200</v>
      </c>
      <c r="Y53" s="57">
        <f t="shared" si="18"/>
        <v>492565.67</v>
      </c>
      <c r="Z53" s="57">
        <f t="shared" si="18"/>
        <v>257998.12</v>
      </c>
      <c r="AA53" s="57">
        <f t="shared" si="18"/>
        <v>636140.39999999991</v>
      </c>
      <c r="AB53" s="57">
        <f t="shared" si="18"/>
        <v>1289370.23</v>
      </c>
      <c r="AC53" s="57">
        <f t="shared" si="18"/>
        <v>454450.43</v>
      </c>
      <c r="AD53" s="57">
        <f t="shared" si="18"/>
        <v>1470468.5999999999</v>
      </c>
      <c r="AE53" s="57">
        <f t="shared" si="18"/>
        <v>0</v>
      </c>
      <c r="AF53" s="57">
        <f t="shared" si="18"/>
        <v>0</v>
      </c>
      <c r="AG53" s="57">
        <f t="shared" si="18"/>
        <v>0</v>
      </c>
      <c r="AH53" s="57">
        <f t="shared" si="18"/>
        <v>20016.940000000002</v>
      </c>
      <c r="AI53" s="57">
        <f t="shared" si="18"/>
        <v>45877.899999999994</v>
      </c>
      <c r="AJ53" s="57">
        <f t="shared" si="18"/>
        <v>27018.39</v>
      </c>
      <c r="AK53" s="57">
        <f t="shared" si="18"/>
        <v>274467.45</v>
      </c>
      <c r="AL53" s="57">
        <f t="shared" si="18"/>
        <v>11898.33</v>
      </c>
      <c r="AM53" s="57">
        <f t="shared" si="18"/>
        <v>335838.75</v>
      </c>
      <c r="AN53" s="57">
        <f t="shared" si="18"/>
        <v>0</v>
      </c>
      <c r="AO53" s="57">
        <f t="shared" si="18"/>
        <v>0</v>
      </c>
      <c r="AP53" s="57">
        <f t="shared" si="18"/>
        <v>0</v>
      </c>
      <c r="AQ53" s="57">
        <f t="shared" si="18"/>
        <v>19468.060000000001</v>
      </c>
      <c r="AR53" s="57">
        <f t="shared" si="18"/>
        <v>0</v>
      </c>
      <c r="AS53" s="57">
        <f t="shared" si="18"/>
        <v>19468.060000000001</v>
      </c>
      <c r="AT53" s="57">
        <f t="shared" si="18"/>
        <v>0</v>
      </c>
      <c r="AU53" s="57">
        <f t="shared" si="18"/>
        <v>0</v>
      </c>
      <c r="AV53" s="57">
        <f t="shared" si="18"/>
        <v>0</v>
      </c>
      <c r="AW53" s="57">
        <f t="shared" si="18"/>
        <v>0</v>
      </c>
      <c r="AX53" s="57">
        <f t="shared" si="18"/>
        <v>0</v>
      </c>
      <c r="AY53" s="57">
        <f t="shared" si="18"/>
        <v>0</v>
      </c>
      <c r="AZ53" s="57">
        <f t="shared" si="18"/>
        <v>0</v>
      </c>
      <c r="BA53" s="57">
        <f t="shared" si="18"/>
        <v>0</v>
      </c>
      <c r="BB53" s="57">
        <f t="shared" si="18"/>
        <v>0</v>
      </c>
      <c r="BC53" s="57">
        <f t="shared" si="18"/>
        <v>0</v>
      </c>
      <c r="BD53" s="57">
        <f t="shared" si="18"/>
        <v>0</v>
      </c>
      <c r="BE53" s="57">
        <f t="shared" si="18"/>
        <v>0</v>
      </c>
      <c r="BF53" s="57">
        <f t="shared" si="18"/>
        <v>0</v>
      </c>
      <c r="BG53" s="57">
        <f t="shared" si="18"/>
        <v>0</v>
      </c>
      <c r="BH53" s="57">
        <f t="shared" si="18"/>
        <v>0</v>
      </c>
      <c r="BI53" s="57">
        <f t="shared" si="18"/>
        <v>0</v>
      </c>
      <c r="BJ53" s="57">
        <f t="shared" si="18"/>
        <v>0</v>
      </c>
      <c r="BK53" s="57">
        <f t="shared" si="18"/>
        <v>0</v>
      </c>
      <c r="BL53" s="57">
        <f t="shared" si="18"/>
        <v>352727.4</v>
      </c>
      <c r="BM53" s="57">
        <f t="shared" si="18"/>
        <v>0</v>
      </c>
      <c r="BN53" s="57">
        <f t="shared" si="18"/>
        <v>367848.52</v>
      </c>
      <c r="BO53" s="57">
        <f t="shared" si="18"/>
        <v>4171776.43</v>
      </c>
      <c r="BP53" s="57">
        <f t="shared" si="18"/>
        <v>0</v>
      </c>
      <c r="BQ53" s="57">
        <f t="shared" ref="BQ53:BX53" si="19">BQ20+BQ28+BQ35+BQ42+BQ46+BQ51</f>
        <v>3911172.76</v>
      </c>
      <c r="BR53" s="57">
        <f t="shared" si="19"/>
        <v>1543770.6</v>
      </c>
      <c r="BS53" s="57">
        <f t="shared" si="19"/>
        <v>0</v>
      </c>
      <c r="BT53" s="57">
        <f t="shared" si="19"/>
        <v>1489249.42</v>
      </c>
      <c r="BU53" s="57">
        <f t="shared" si="19"/>
        <v>0</v>
      </c>
      <c r="BV53" s="57">
        <f>BV20+BV28+BV35+BV42+BV46+BV51</f>
        <v>10467603.23</v>
      </c>
      <c r="BW53" s="57">
        <f t="shared" si="19"/>
        <v>1245148.8</v>
      </c>
      <c r="BX53" s="57">
        <f t="shared" si="19"/>
        <v>10913965.309999999</v>
      </c>
    </row>
    <row r="54" spans="2:76" ht="25.5" customHeight="1" thickTop="1" thickBot="1" x14ac:dyDescent="0.3">
      <c r="B54" s="134" t="s">
        <v>136</v>
      </c>
      <c r="C54" s="112"/>
      <c r="D54" s="57"/>
      <c r="E54" s="61"/>
      <c r="F54" s="62"/>
      <c r="G54" s="57"/>
      <c r="H54" s="61"/>
      <c r="I54" s="62"/>
      <c r="J54" s="57"/>
      <c r="K54" s="61"/>
      <c r="L54" s="62"/>
      <c r="M54" s="57"/>
      <c r="N54" s="61"/>
      <c r="O54" s="62"/>
      <c r="P54" s="57"/>
      <c r="Q54" s="61"/>
      <c r="R54" s="62"/>
      <c r="S54" s="57"/>
      <c r="T54" s="61"/>
      <c r="U54" s="62"/>
      <c r="V54" s="57"/>
      <c r="W54" s="61"/>
      <c r="X54" s="62"/>
      <c r="Y54" s="57"/>
      <c r="Z54" s="61"/>
      <c r="AA54" s="62"/>
      <c r="AB54" s="57"/>
      <c r="AC54" s="61"/>
      <c r="AD54" s="62"/>
      <c r="AE54" s="57"/>
      <c r="AF54" s="61"/>
      <c r="AG54" s="62"/>
      <c r="AH54" s="57"/>
      <c r="AI54" s="61"/>
      <c r="AJ54" s="62"/>
      <c r="AK54" s="57"/>
      <c r="AL54" s="61"/>
      <c r="AM54" s="62"/>
      <c r="AN54" s="57"/>
      <c r="AO54" s="61"/>
      <c r="AP54" s="62"/>
      <c r="AQ54" s="57"/>
      <c r="AR54" s="61"/>
      <c r="AS54" s="62"/>
      <c r="AT54" s="57"/>
      <c r="AU54" s="61"/>
      <c r="AV54" s="62"/>
      <c r="AW54" s="57"/>
      <c r="AX54" s="61"/>
      <c r="AY54" s="62"/>
      <c r="AZ54" s="57"/>
      <c r="BA54" s="61"/>
      <c r="BB54" s="62"/>
      <c r="BC54" s="57"/>
      <c r="BD54" s="61"/>
      <c r="BE54" s="62"/>
      <c r="BF54" s="57"/>
      <c r="BG54" s="61"/>
      <c r="BH54" s="62"/>
      <c r="BI54" s="57"/>
      <c r="BJ54" s="61"/>
      <c r="BK54" s="62"/>
      <c r="BL54" s="57"/>
      <c r="BM54" s="61"/>
      <c r="BN54" s="62"/>
      <c r="BO54" s="57"/>
      <c r="BP54" s="61"/>
      <c r="BQ54" s="62"/>
      <c r="BR54" s="57"/>
      <c r="BS54" s="61"/>
      <c r="BT54" s="62"/>
      <c r="BU54" s="63"/>
      <c r="BV54" s="57">
        <f>'ENTRATE Rendiconto'!D58-'SPESE Rendiconto'!BV53</f>
        <v>1681394.0199999977</v>
      </c>
      <c r="BW54" s="57"/>
      <c r="BX54" s="57">
        <f>'ENTRATE Rendiconto'!E58-'SPESE Rendiconto'!BX53</f>
        <v>0</v>
      </c>
    </row>
    <row r="55" spans="2:76" ht="19.5" customHeight="1" thickTop="1" x14ac:dyDescent="0.25">
      <c r="B55" s="28" t="s">
        <v>144</v>
      </c>
    </row>
    <row r="56" spans="2:76" x14ac:dyDescent="0.25">
      <c r="B56" s="28" t="s">
        <v>143</v>
      </c>
    </row>
    <row r="63" spans="2:76" x14ac:dyDescent="0.25">
      <c r="C63" s="27"/>
    </row>
  </sheetData>
  <mergeCells count="77">
    <mergeCell ref="B54:C54"/>
    <mergeCell ref="BI6:BJ6"/>
    <mergeCell ref="V6:W6"/>
    <mergeCell ref="BL6:BM6"/>
    <mergeCell ref="BO6:BP6"/>
    <mergeCell ref="AE6:AF6"/>
    <mergeCell ref="AH6:AI6"/>
    <mergeCell ref="AK6:AL6"/>
    <mergeCell ref="AN6:AO6"/>
    <mergeCell ref="V5:X5"/>
    <mergeCell ref="BL5:BN5"/>
    <mergeCell ref="BV6:BW6"/>
    <mergeCell ref="B53:C53"/>
    <mergeCell ref="AQ6:AR6"/>
    <mergeCell ref="AT6:AU6"/>
    <mergeCell ref="AW6:AX6"/>
    <mergeCell ref="AZ6:BA6"/>
    <mergeCell ref="BC6:BD6"/>
    <mergeCell ref="D6:E6"/>
    <mergeCell ref="G6:H6"/>
    <mergeCell ref="J6:K6"/>
    <mergeCell ref="M6:N6"/>
    <mergeCell ref="P6:Q6"/>
    <mergeCell ref="S6:T6"/>
    <mergeCell ref="BR6:BS6"/>
    <mergeCell ref="AQ5:AS5"/>
    <mergeCell ref="AT4:AV4"/>
    <mergeCell ref="AW4:AY4"/>
    <mergeCell ref="BO5:BQ5"/>
    <mergeCell ref="Y6:Z6"/>
    <mergeCell ref="AB6:AC6"/>
    <mergeCell ref="BF5:BH5"/>
    <mergeCell ref="BI5:BK5"/>
    <mergeCell ref="BF6:BG6"/>
    <mergeCell ref="Y5:AA5"/>
    <mergeCell ref="AZ5:BB5"/>
    <mergeCell ref="BC5:BE5"/>
    <mergeCell ref="AH5:AJ5"/>
    <mergeCell ref="AK5:AM5"/>
    <mergeCell ref="AN5:AP5"/>
    <mergeCell ref="S5:U5"/>
    <mergeCell ref="V4:X4"/>
    <mergeCell ref="Y4:AA4"/>
    <mergeCell ref="BR4:BT4"/>
    <mergeCell ref="AK4:AM4"/>
    <mergeCell ref="AN4:AP4"/>
    <mergeCell ref="AQ4:AS4"/>
    <mergeCell ref="BC4:BE4"/>
    <mergeCell ref="BF4:BH4"/>
    <mergeCell ref="AB4:AD4"/>
    <mergeCell ref="AE4:AG4"/>
    <mergeCell ref="AT5:AV5"/>
    <mergeCell ref="AW5:AY5"/>
    <mergeCell ref="AB5:AD5"/>
    <mergeCell ref="AE5:AG5"/>
    <mergeCell ref="AZ4:BB4"/>
    <mergeCell ref="D5:F5"/>
    <mergeCell ref="G5:I5"/>
    <mergeCell ref="J5:L5"/>
    <mergeCell ref="M5:O5"/>
    <mergeCell ref="P5:R5"/>
    <mergeCell ref="BI4:BK4"/>
    <mergeCell ref="BL4:BN4"/>
    <mergeCell ref="A1:A1048576"/>
    <mergeCell ref="B1:BX2"/>
    <mergeCell ref="AH4:AJ4"/>
    <mergeCell ref="B4:C7"/>
    <mergeCell ref="D4:F4"/>
    <mergeCell ref="G4:I4"/>
    <mergeCell ref="J4:L4"/>
    <mergeCell ref="M4:O4"/>
    <mergeCell ref="P4:R4"/>
    <mergeCell ref="S4:U4"/>
    <mergeCell ref="BU4:BU5"/>
    <mergeCell ref="BV4:BX5"/>
    <mergeCell ref="BO4:BQ4"/>
    <mergeCell ref="BR5:BT5"/>
  </mergeCells>
  <pageMargins left="0.70866141732283472" right="0.70866141732283472" top="0.74803149606299213" bottom="0.74803149606299213" header="0.31496062992125984" footer="0.31496062992125984"/>
  <pageSetup paperSize="9" scale="54" fitToWidth="0" orientation="landscape" r:id="rId1"/>
  <colBreaks count="4" manualBreakCount="4">
    <brk id="18" max="1048575" man="1"/>
    <brk id="33" max="1048575" man="1"/>
    <brk id="48" max="1048575" man="1"/>
    <brk id="6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11</vt:i4>
      </vt:variant>
    </vt:vector>
  </HeadingPairs>
  <TitlesOfParts>
    <vt:vector size="20" baseType="lpstr">
      <vt:lpstr>PrevisioneE2016</vt:lpstr>
      <vt:lpstr>PrevisioneE2017</vt:lpstr>
      <vt:lpstr>PrevisioneE2018</vt:lpstr>
      <vt:lpstr>PrevisioneU2016</vt:lpstr>
      <vt:lpstr>PrevisioneU2017</vt:lpstr>
      <vt:lpstr>PrevisioneU2018</vt:lpstr>
      <vt:lpstr>ENTRATE Rendiconto</vt:lpstr>
      <vt:lpstr>SPESE Rendiconto</vt:lpstr>
      <vt:lpstr>Foglio1</vt:lpstr>
      <vt:lpstr>'ENTRATE Rendiconto'!Area_stampa</vt:lpstr>
      <vt:lpstr>PrevisioneE2016!Area_stampa</vt:lpstr>
      <vt:lpstr>PrevisioneE2017!Area_stampa</vt:lpstr>
      <vt:lpstr>PrevisioneE2018!Area_stampa</vt:lpstr>
      <vt:lpstr>PrevisioneE2016!Titoli_stampa</vt:lpstr>
      <vt:lpstr>PrevisioneE2017!Titoli_stampa</vt:lpstr>
      <vt:lpstr>PrevisioneE2018!Titoli_stampa</vt:lpstr>
      <vt:lpstr>PrevisioneU2016!Titoli_stampa</vt:lpstr>
      <vt:lpstr>PrevisioneU2017!Titoli_stampa</vt:lpstr>
      <vt:lpstr>PrevisioneU2018!Titoli_stampa</vt:lpstr>
      <vt:lpstr>'SPESE Rendiconto'!Titoli_stampa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2016-09-19T07:55:38Z</dcterms:modified>
</cp:coreProperties>
</file>